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5" activeTab="0"/>
  </bookViews>
  <sheets>
    <sheet name="2023" sheetId="1" r:id="rId1"/>
  </sheets>
  <definedNames>
    <definedName name="_xlnm.Print_Area" localSheetId="0">'2023'!$A$1:$J$140</definedName>
    <definedName name="_xlnm.Print_Titles" localSheetId="0">'2023'!$B:$H,'2023'!$2:$4</definedName>
  </definedNames>
  <calcPr fullCalcOnLoad="1"/>
</workbook>
</file>

<file path=xl/sharedStrings.xml><?xml version="1.0" encoding="utf-8"?>
<sst xmlns="http://schemas.openxmlformats.org/spreadsheetml/2006/main" count="253" uniqueCount="146">
  <si>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</si>
  <si>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</si>
  <si>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</si>
  <si>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</si>
  <si>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</si>
  <si>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</si>
  <si>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</si>
  <si>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</si>
  <si>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>１ 流動資産</t>
  </si>
  <si>
    <t>現金預金</t>
  </si>
  <si>
    <t/>
  </si>
  <si>
    <t xml:space="preserve">    現金</t>
  </si>
  <si>
    <t xml:space="preserve">    預金</t>
  </si>
  <si>
    <t xml:space="preserve">        普通預金</t>
  </si>
  <si>
    <t xml:space="preserve">        定期預金</t>
  </si>
  <si>
    <t>事業未収金</t>
  </si>
  <si>
    <t>立替金</t>
  </si>
  <si>
    <t>前払費用</t>
  </si>
  <si>
    <t>仮払金</t>
  </si>
  <si>
    <t>流動資産合計</t>
  </si>
  <si>
    <t>２ 固定資産</t>
  </si>
  <si>
    <t>(１) 基本財産</t>
  </si>
  <si>
    <t xml:space="preserve">    建物</t>
  </si>
  <si>
    <t xml:space="preserve">    定期預金</t>
  </si>
  <si>
    <t>基本財産合計</t>
  </si>
  <si>
    <t>(２) その他の固定資産</t>
  </si>
  <si>
    <t xml:space="preserve">    構築物</t>
  </si>
  <si>
    <t xml:space="preserve">    機械及び装置</t>
  </si>
  <si>
    <t xml:space="preserve">    車輌運搬具</t>
  </si>
  <si>
    <t xml:space="preserve">    器具及び備品</t>
  </si>
  <si>
    <t xml:space="preserve">    権利</t>
  </si>
  <si>
    <t xml:space="preserve">    退職給付引当資産</t>
  </si>
  <si>
    <t xml:space="preserve">    その他の積立資産</t>
  </si>
  <si>
    <t xml:space="preserve">    その他の固定資産</t>
  </si>
  <si>
    <t>その他の固定資産合計</t>
  </si>
  <si>
    <t>固定資産合計</t>
  </si>
  <si>
    <t>資産合計</t>
  </si>
  <si>
    <t>Ⅱ 負債の部</t>
  </si>
  <si>
    <t>１ 流動負債</t>
  </si>
  <si>
    <t>事業未払金</t>
  </si>
  <si>
    <t>預り金</t>
  </si>
  <si>
    <t>職員預り金</t>
  </si>
  <si>
    <t xml:space="preserve">    健康保険</t>
  </si>
  <si>
    <t xml:space="preserve">    厚生年金</t>
  </si>
  <si>
    <t xml:space="preserve">    県共済</t>
  </si>
  <si>
    <t>流動負債合計</t>
  </si>
  <si>
    <t>２ 固定負債</t>
  </si>
  <si>
    <t>設備資金借入金</t>
  </si>
  <si>
    <t>退職給付引当金</t>
  </si>
  <si>
    <t>固定負債合計</t>
  </si>
  <si>
    <t>負債合計</t>
  </si>
  <si>
    <t>差引純資産</t>
  </si>
  <si>
    <t>皇寿園拠点</t>
  </si>
  <si>
    <t>明星園拠点</t>
  </si>
  <si>
    <t>清流園拠点</t>
  </si>
  <si>
    <t>法人本部拠点</t>
  </si>
  <si>
    <t>皇寿園拠点　宮崎銀行東宮崎支店</t>
  </si>
  <si>
    <t>明星園拠点　宮崎銀行東宮崎支店</t>
  </si>
  <si>
    <t>清流園拠点　宮崎銀行清武支店</t>
  </si>
  <si>
    <t>法人本部拠点　宮崎銀行東宮崎支店</t>
  </si>
  <si>
    <t>運転資金</t>
  </si>
  <si>
    <t>現金手許有高</t>
  </si>
  <si>
    <t>皇寿園拠点　西日本シティー銀行宮崎営業部</t>
  </si>
  <si>
    <t>第1種社会福祉事業　特別養護老人ホーム皇寿園及び養護老人ホーム明星園で使用</t>
  </si>
  <si>
    <t>第１号基本金</t>
  </si>
  <si>
    <t>宮崎市阿波岐原町前浜4276番地227</t>
  </si>
  <si>
    <t>第２種社会福祉事業　通所介護事業で使用</t>
  </si>
  <si>
    <t>2003年度</t>
  </si>
  <si>
    <t>1992年度</t>
  </si>
  <si>
    <t>宮崎市阿波岐原町前浜4276番地650</t>
  </si>
  <si>
    <t>1998年度</t>
  </si>
  <si>
    <t>2002年度</t>
  </si>
  <si>
    <t>第1種社会福祉事業　特別養護老人ホーム皇寿園の倉庫で使用</t>
  </si>
  <si>
    <t>宮崎市清武町大字今泉6894番地</t>
  </si>
  <si>
    <t>第1種社会福祉事業　特別養護老人ホーム皇寿園及び養護老人ホーム明星園の緑化設備で使用</t>
  </si>
  <si>
    <t>第1種社会福祉事業　養護老人ホーム清流園の物置で使用</t>
  </si>
  <si>
    <t>職員の退職金</t>
  </si>
  <si>
    <t>第２種社会福祉事業　通所介護事業の給湯設備として使用</t>
  </si>
  <si>
    <t>第1種社会福祉事業　養護老人ホーム明星園の器具備品等で使用</t>
  </si>
  <si>
    <t>第1種社会福祉事業　特別養護老人ホーム皇寿園の器具備品等で使用</t>
  </si>
  <si>
    <t>第1種社会福祉事業　養護老人ホーム清流園の器具備品等で使用</t>
  </si>
  <si>
    <t>電話債券</t>
  </si>
  <si>
    <t>　　　　　　　　（トヨタボクシー）</t>
  </si>
  <si>
    <t>社会福祉法人日向更生センター</t>
  </si>
  <si>
    <t>　　土地</t>
  </si>
  <si>
    <t>利用者送迎用</t>
  </si>
  <si>
    <t>清流園拠点 （日産キャラバン）</t>
  </si>
  <si>
    <t>2・3月介護報酬等</t>
  </si>
  <si>
    <t>火災保険・損害保険等</t>
  </si>
  <si>
    <t>建物等の修繕及び施設整備のために積み立てている定期預金</t>
  </si>
  <si>
    <t>将来の人件費及び施設整備等のための預金</t>
  </si>
  <si>
    <t>将来の人件費・修繕・備品購入のための預金</t>
  </si>
  <si>
    <t>館内装飾</t>
  </si>
  <si>
    <t>小計（現金）</t>
  </si>
  <si>
    <t>小計（普通預金）</t>
  </si>
  <si>
    <t>小計（定期預金）</t>
  </si>
  <si>
    <t>小計（現金預金）</t>
  </si>
  <si>
    <t>小計（事業未収金）</t>
  </si>
  <si>
    <t>小計（前払費用）</t>
  </si>
  <si>
    <t>小計（仮払費用）</t>
  </si>
  <si>
    <t>小計（土地）</t>
  </si>
  <si>
    <t>小計（建物）</t>
  </si>
  <si>
    <t>小計（構築物）</t>
  </si>
  <si>
    <t>小計（車両運搬具）</t>
  </si>
  <si>
    <t>小計（器具及び備品）</t>
  </si>
  <si>
    <t>小計（退職給付引当資産）</t>
  </si>
  <si>
    <t>小計（措置施設繰越特定預金）</t>
  </si>
  <si>
    <t>小計（権利）</t>
  </si>
  <si>
    <t>小計（事業未払金）</t>
  </si>
  <si>
    <t>1年以内返済予定設備資金借入金</t>
  </si>
  <si>
    <t>小計（1年以内返済予定設備資金借入金）</t>
  </si>
  <si>
    <t>小計（預り金）</t>
  </si>
  <si>
    <t>小計（職員預り金）</t>
  </si>
  <si>
    <t>小計（設備資金借入金）</t>
  </si>
  <si>
    <t>小計（退職給付引当金）</t>
  </si>
  <si>
    <t>宮崎市阿波岐原町前浜4276番地710番地（340㎡）</t>
  </si>
  <si>
    <t>宮崎市阿波岐原町前浜4276番地227番地（融資対象建物）</t>
  </si>
  <si>
    <t>宮崎市阿波岐原町前浜4276番地240番地（198㎡）</t>
  </si>
  <si>
    <t>宮崎市阿波岐原町前浜4276番地577番地（973㎡）</t>
  </si>
  <si>
    <t>第1種社会福祉事業　養護老人ホーム清流園の建物附属設備</t>
  </si>
  <si>
    <t>本部拠点　宮崎銀行東宮崎支店</t>
  </si>
  <si>
    <t>皇寿園拠点　西日本シティー銀行宮崎営業部</t>
  </si>
  <si>
    <t>理事長　黒木茂夫</t>
  </si>
  <si>
    <t>未収金</t>
  </si>
  <si>
    <t>小計（未収金）</t>
  </si>
  <si>
    <t>仮受金</t>
  </si>
  <si>
    <t>小計（仮受金）</t>
  </si>
  <si>
    <t>消防標識柱使用料</t>
  </si>
  <si>
    <t>　　所得税</t>
  </si>
  <si>
    <t>　　その他</t>
  </si>
  <si>
    <t xml:space="preserve">    ソフトウエア</t>
  </si>
  <si>
    <t>小計（ソフトウエア）</t>
  </si>
  <si>
    <t>前払金</t>
  </si>
  <si>
    <t>小計（前払金）</t>
  </si>
  <si>
    <t>本部拠点</t>
  </si>
  <si>
    <t>第1種社会福祉事業　皇寿園・明星園・清流園の器具備品等で使用</t>
  </si>
  <si>
    <t>本部拠点</t>
  </si>
  <si>
    <t>第1種社会福祉事業　特別養護老人ホーム皇寿園の機械装置で使用</t>
  </si>
  <si>
    <t>小計（機械及び装置）</t>
  </si>
  <si>
    <t>第1種社会福祉事業　養護老人ホーム明星園の機械装置で使用</t>
  </si>
  <si>
    <t>利子補給補助金</t>
  </si>
  <si>
    <t>皇寿園拠点</t>
  </si>
  <si>
    <t>運転資金</t>
  </si>
  <si>
    <t>明星園拠点</t>
  </si>
  <si>
    <t>皇寿園拠点</t>
  </si>
  <si>
    <t>上記は、令和５年３月３１日現在における当法人の財産目録である。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</si>
</sst>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△#,###"/>
    <numFmt numFmtId="177" formatCode="#,##0;\△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ゴシック"/>
      <family val="3"/>
    </font>
    <font>
      <sz val="9"/>
      <color indexed="8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8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ゴシック"/>
      <family val="3"/>
    </font>
    <font>
      <sz val="9"/>
      <color theme="1"/>
      <name val="ＭＳ Ｐ明朝"/>
      <family val="1"/>
    </font>
    <font>
      <sz val="11"/>
      <name val="Calibri"/>
      <family val="3"/>
    </font>
    <font>
      <sz val="12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264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60" fillId="0" borderId="10" xfId="0" applyNumberFormat="1" applyFont="1" applyBorder="1" applyAlignment="1" applyProtection="1">
      <alignment horizontal="centerContinuous" vertical="center" shrinkToFit="1"/>
      <protection/>
    </xf>
    <xf numFmtId="49" fontId="60" fillId="0" borderId="11" xfId="0" applyNumberFormat="1" applyFont="1" applyBorder="1" applyAlignment="1" applyProtection="1">
      <alignment horizontal="centerContinuous" vertical="center" shrinkToFit="1"/>
      <protection/>
    </xf>
    <xf numFmtId="49" fontId="60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vertical="center"/>
      <protection/>
    </xf>
    <xf numFmtId="176" fontId="61" fillId="0" borderId="13" xfId="0" applyNumberFormat="1" applyFont="1" applyBorder="1" applyAlignment="1" applyProtection="1">
      <alignment horizontal="left" vertical="top" shrinkToFit="1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49" fontId="60" fillId="0" borderId="0" xfId="0" applyNumberFormat="1" applyFont="1" applyAlignment="1" applyProtection="1">
      <alignment horizontal="left" vertical="center" shrinkToFit="1"/>
      <protection/>
    </xf>
    <xf numFmtId="49" fontId="62" fillId="0" borderId="15" xfId="0" applyNumberFormat="1" applyFont="1" applyBorder="1" applyAlignment="1" applyProtection="1">
      <alignment horizontal="left" vertical="top" shrinkToFit="1"/>
      <protection/>
    </xf>
    <xf numFmtId="177" fontId="61" fillId="0" borderId="15" xfId="0" applyNumberFormat="1" applyFont="1" applyBorder="1" applyAlignment="1" applyProtection="1">
      <alignment horizontal="right"/>
      <protection/>
    </xf>
    <xf numFmtId="177" fontId="7" fillId="0" borderId="16" xfId="0" applyNumberFormat="1" applyFont="1" applyBorder="1" applyAlignment="1" applyProtection="1">
      <alignment horizontal="right" shrinkToFit="1"/>
      <protection/>
    </xf>
    <xf numFmtId="0" fontId="63" fillId="0" borderId="17" xfId="0" applyFont="1" applyBorder="1" applyAlignment="1" applyProtection="1">
      <alignment vertical="center"/>
      <protection/>
    </xf>
    <xf numFmtId="0" fontId="63" fillId="0" borderId="18" xfId="0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left" vertical="center" shrinkToFit="1"/>
      <protection/>
    </xf>
    <xf numFmtId="49" fontId="4" fillId="0" borderId="19" xfId="0" applyNumberFormat="1" applyFont="1" applyBorder="1" applyAlignment="1" applyProtection="1">
      <alignment horizontal="left" vertical="center" shrinkToFit="1"/>
      <protection/>
    </xf>
    <xf numFmtId="177" fontId="5" fillId="0" borderId="19" xfId="0" applyNumberFormat="1" applyFont="1" applyBorder="1" applyAlignment="1" applyProtection="1">
      <alignment horizontal="right" vertical="center"/>
      <protection/>
    </xf>
    <xf numFmtId="177" fontId="6" fillId="0" borderId="20" xfId="0" applyNumberFormat="1" applyFont="1" applyBorder="1" applyAlignment="1" applyProtection="1">
      <alignment horizontal="right" vertical="center" shrinkToFit="1"/>
      <protection/>
    </xf>
    <xf numFmtId="49" fontId="3" fillId="0" borderId="21" xfId="0" applyNumberFormat="1" applyFont="1" applyBorder="1" applyAlignment="1" applyProtection="1">
      <alignment horizontal="left" vertical="center" shrinkToFit="1"/>
      <protection/>
    </xf>
    <xf numFmtId="49" fontId="4" fillId="0" borderId="22" xfId="0" applyNumberFormat="1" applyFont="1" applyBorder="1" applyAlignment="1" applyProtection="1">
      <alignment horizontal="left" vertical="center" shrinkToFit="1"/>
      <protection/>
    </xf>
    <xf numFmtId="177" fontId="5" fillId="0" borderId="22" xfId="0" applyNumberFormat="1" applyFont="1" applyBorder="1" applyAlignment="1" applyProtection="1">
      <alignment horizontal="right" vertical="center"/>
      <protection/>
    </xf>
    <xf numFmtId="177" fontId="6" fillId="0" borderId="23" xfId="0" applyNumberFormat="1" applyFont="1" applyBorder="1" applyAlignment="1" applyProtection="1">
      <alignment horizontal="right" vertical="center" shrinkToFit="1"/>
      <protection/>
    </xf>
    <xf numFmtId="49" fontId="4" fillId="0" borderId="24" xfId="0" applyNumberFormat="1" applyFont="1" applyBorder="1" applyAlignment="1" applyProtection="1">
      <alignment horizontal="left" vertical="center" shrinkToFit="1"/>
      <protection/>
    </xf>
    <xf numFmtId="177" fontId="5" fillId="0" borderId="24" xfId="0" applyNumberFormat="1" applyFont="1" applyBorder="1" applyAlignment="1" applyProtection="1">
      <alignment horizontal="right" vertical="center"/>
      <protection/>
    </xf>
    <xf numFmtId="177" fontId="6" fillId="0" borderId="25" xfId="0" applyNumberFormat="1" applyFont="1" applyBorder="1" applyAlignment="1" applyProtection="1">
      <alignment horizontal="right" vertical="center" shrinkToFit="1"/>
      <protection/>
    </xf>
    <xf numFmtId="49" fontId="3" fillId="0" borderId="26" xfId="0" applyNumberFormat="1" applyFont="1" applyBorder="1" applyAlignment="1" applyProtection="1">
      <alignment horizontal="left" vertical="center" shrinkToFit="1"/>
      <protection/>
    </xf>
    <xf numFmtId="177" fontId="7" fillId="33" borderId="11" xfId="0" applyNumberFormat="1" applyFont="1" applyFill="1" applyBorder="1" applyAlignment="1" applyProtection="1">
      <alignment horizontal="right" vertical="center" shrinkToFit="1"/>
      <protection/>
    </xf>
    <xf numFmtId="49" fontId="4" fillId="0" borderId="17" xfId="0" applyNumberFormat="1" applyFont="1" applyBorder="1" applyAlignment="1" applyProtection="1">
      <alignment horizontal="left" vertical="top" shrinkToFit="1"/>
      <protection/>
    </xf>
    <xf numFmtId="177" fontId="5" fillId="0" borderId="17" xfId="0" applyNumberFormat="1" applyFont="1" applyBorder="1" applyAlignment="1" applyProtection="1">
      <alignment horizontal="right"/>
      <protection/>
    </xf>
    <xf numFmtId="177" fontId="7" fillId="0" borderId="14" xfId="0" applyNumberFormat="1" applyFont="1" applyBorder="1" applyAlignment="1" applyProtection="1">
      <alignment horizontal="right" shrinkToFit="1"/>
      <protection/>
    </xf>
    <xf numFmtId="0" fontId="0" fillId="0" borderId="0" xfId="0" applyAlignment="1" applyProtection="1">
      <alignment horizontal="right" vertical="center"/>
      <protection/>
    </xf>
    <xf numFmtId="177" fontId="0" fillId="0" borderId="0" xfId="0" applyNumberFormat="1" applyAlignment="1" applyProtection="1">
      <alignment vertical="center"/>
      <protection/>
    </xf>
    <xf numFmtId="49" fontId="4" fillId="0" borderId="17" xfId="0" applyNumberFormat="1" applyFont="1" applyBorder="1" applyAlignment="1" applyProtection="1">
      <alignment horizontal="left" vertical="center" shrinkToFit="1"/>
      <protection/>
    </xf>
    <xf numFmtId="177" fontId="5" fillId="0" borderId="17" xfId="0" applyNumberFormat="1" applyFont="1" applyBorder="1" applyAlignment="1" applyProtection="1">
      <alignment horizontal="right" vertical="center"/>
      <protection/>
    </xf>
    <xf numFmtId="177" fontId="6" fillId="0" borderId="14" xfId="0" applyNumberFormat="1" applyFont="1" applyBorder="1" applyAlignment="1" applyProtection="1">
      <alignment horizontal="right" vertical="center" shrinkToFit="1"/>
      <protection/>
    </xf>
    <xf numFmtId="49" fontId="4" fillId="0" borderId="27" xfId="0" applyNumberFormat="1" applyFont="1" applyBorder="1" applyAlignment="1" applyProtection="1">
      <alignment horizontal="left" vertical="center" shrinkToFit="1"/>
      <protection/>
    </xf>
    <xf numFmtId="177" fontId="5" fillId="0" borderId="27" xfId="0" applyNumberFormat="1" applyFont="1" applyBorder="1" applyAlignment="1" applyProtection="1">
      <alignment horizontal="right" vertical="center"/>
      <protection/>
    </xf>
    <xf numFmtId="177" fontId="6" fillId="0" borderId="28" xfId="0" applyNumberFormat="1" applyFont="1" applyBorder="1" applyAlignment="1" applyProtection="1">
      <alignment horizontal="right" vertical="center" shrinkToFit="1"/>
      <protection/>
    </xf>
    <xf numFmtId="0" fontId="63" fillId="0" borderId="29" xfId="0" applyFont="1" applyBorder="1" applyAlignment="1" applyProtection="1">
      <alignment vertical="center"/>
      <protection/>
    </xf>
    <xf numFmtId="0" fontId="63" fillId="33" borderId="17" xfId="0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horizontal="right" vertical="center" shrinkToFit="1"/>
      <protection/>
    </xf>
    <xf numFmtId="0" fontId="63" fillId="33" borderId="18" xfId="0" applyFont="1" applyFill="1" applyBorder="1" applyAlignment="1" applyProtection="1">
      <alignment vertical="center"/>
      <protection/>
    </xf>
    <xf numFmtId="49" fontId="3" fillId="33" borderId="16" xfId="0" applyNumberFormat="1" applyFont="1" applyFill="1" applyBorder="1" applyAlignment="1" applyProtection="1">
      <alignment horizontal="left" vertical="center" shrinkToFit="1"/>
      <protection/>
    </xf>
    <xf numFmtId="49" fontId="4" fillId="33" borderId="17" xfId="0" applyNumberFormat="1" applyFont="1" applyFill="1" applyBorder="1" applyAlignment="1" applyProtection="1">
      <alignment horizontal="left" vertical="center" shrinkToFit="1"/>
      <protection/>
    </xf>
    <xf numFmtId="177" fontId="5" fillId="33" borderId="17" xfId="0" applyNumberFormat="1" applyFont="1" applyFill="1" applyBorder="1" applyAlignment="1" applyProtection="1">
      <alignment horizontal="right" vertical="center"/>
      <protection/>
    </xf>
    <xf numFmtId="177" fontId="6" fillId="33" borderId="31" xfId="0" applyNumberFormat="1" applyFont="1" applyFill="1" applyBorder="1" applyAlignment="1" applyProtection="1">
      <alignment horizontal="right" vertical="center" shrinkToFit="1"/>
      <protection/>
    </xf>
    <xf numFmtId="0" fontId="63" fillId="33" borderId="17" xfId="0" applyFont="1" applyFill="1" applyBorder="1" applyAlignment="1" applyProtection="1">
      <alignment vertical="center"/>
      <protection/>
    </xf>
    <xf numFmtId="49" fontId="3" fillId="33" borderId="21" xfId="0" applyNumberFormat="1" applyFont="1" applyFill="1" applyBorder="1" applyAlignment="1" applyProtection="1">
      <alignment horizontal="left" vertical="center" shrinkToFit="1"/>
      <protection/>
    </xf>
    <xf numFmtId="49" fontId="4" fillId="33" borderId="22" xfId="0" applyNumberFormat="1" applyFont="1" applyFill="1" applyBorder="1" applyAlignment="1" applyProtection="1">
      <alignment horizontal="left" vertical="center" shrinkToFit="1"/>
      <protection/>
    </xf>
    <xf numFmtId="177" fontId="5" fillId="33" borderId="22" xfId="0" applyNumberFormat="1" applyFont="1" applyFill="1" applyBorder="1" applyAlignment="1" applyProtection="1">
      <alignment horizontal="right" vertical="center"/>
      <protection/>
    </xf>
    <xf numFmtId="177" fontId="6" fillId="0" borderId="23" xfId="0" applyNumberFormat="1" applyFont="1" applyFill="1" applyBorder="1" applyAlignment="1" applyProtection="1">
      <alignment horizontal="right" vertical="center" shrinkToFit="1"/>
      <protection/>
    </xf>
    <xf numFmtId="177" fontId="6" fillId="33" borderId="23" xfId="0" applyNumberFormat="1" applyFont="1" applyFill="1" applyBorder="1" applyAlignment="1" applyProtection="1">
      <alignment horizontal="right" vertical="center" shrinkToFit="1"/>
      <protection/>
    </xf>
    <xf numFmtId="177" fontId="6" fillId="33" borderId="14" xfId="0" applyNumberFormat="1" applyFont="1" applyFill="1" applyBorder="1" applyAlignment="1" applyProtection="1">
      <alignment horizontal="right" vertical="center" shrinkToFit="1"/>
      <protection/>
    </xf>
    <xf numFmtId="49" fontId="63" fillId="33" borderId="18" xfId="0" applyNumberFormat="1" applyFont="1" applyFill="1" applyBorder="1" applyAlignment="1" applyProtection="1">
      <alignment horizontal="right" vertical="center" shrinkToFit="1"/>
      <protection/>
    </xf>
    <xf numFmtId="49" fontId="63" fillId="33" borderId="16" xfId="0" applyNumberFormat="1" applyFont="1" applyFill="1" applyBorder="1" applyAlignment="1" applyProtection="1">
      <alignment horizontal="left" vertical="center" shrinkToFit="1"/>
      <protection/>
    </xf>
    <xf numFmtId="49" fontId="4" fillId="33" borderId="10" xfId="0" applyNumberFormat="1" applyFont="1" applyFill="1" applyBorder="1" applyAlignment="1" applyProtection="1">
      <alignment horizontal="left" vertical="center" shrinkToFit="1"/>
      <protection/>
    </xf>
    <xf numFmtId="49" fontId="63" fillId="33" borderId="11" xfId="0" applyNumberFormat="1" applyFont="1" applyFill="1" applyBorder="1" applyAlignment="1" applyProtection="1">
      <alignment horizontal="right" vertical="center" shrinkToFit="1"/>
      <protection/>
    </xf>
    <xf numFmtId="177" fontId="8" fillId="33" borderId="11" xfId="0" applyNumberFormat="1" applyFont="1" applyFill="1" applyBorder="1" applyAlignment="1" applyProtection="1">
      <alignment horizontal="right" vertical="center" shrinkToFit="1"/>
      <protection/>
    </xf>
    <xf numFmtId="49" fontId="63" fillId="33" borderId="29" xfId="0" applyNumberFormat="1" applyFont="1" applyFill="1" applyBorder="1" applyAlignment="1" applyProtection="1">
      <alignment vertical="center" shrinkToFit="1"/>
      <protection/>
    </xf>
    <xf numFmtId="49" fontId="63" fillId="33" borderId="32" xfId="0" applyNumberFormat="1" applyFont="1" applyFill="1" applyBorder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/>
      <protection/>
    </xf>
    <xf numFmtId="49" fontId="3" fillId="33" borderId="18" xfId="0" applyNumberFormat="1" applyFont="1" applyFill="1" applyBorder="1" applyAlignment="1" applyProtection="1">
      <alignment vertical="center" shrinkToFit="1"/>
      <protection/>
    </xf>
    <xf numFmtId="49" fontId="3" fillId="33" borderId="16" xfId="0" applyNumberFormat="1" applyFont="1" applyFill="1" applyBorder="1" applyAlignment="1" applyProtection="1">
      <alignment vertical="center" shrinkToFit="1"/>
      <protection/>
    </xf>
    <xf numFmtId="177" fontId="5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49" fontId="3" fillId="33" borderId="17" xfId="0" applyNumberFormat="1" applyFont="1" applyFill="1" applyBorder="1" applyAlignment="1" applyProtection="1">
      <alignment vertical="center" shrinkToFit="1"/>
      <protection/>
    </xf>
    <xf numFmtId="49" fontId="3" fillId="33" borderId="21" xfId="0" applyNumberFormat="1" applyFont="1" applyFill="1" applyBorder="1" applyAlignment="1" applyProtection="1">
      <alignment vertical="center" shrinkToFit="1"/>
      <protection/>
    </xf>
    <xf numFmtId="49" fontId="4" fillId="33" borderId="18" xfId="0" applyNumberFormat="1" applyFont="1" applyFill="1" applyBorder="1" applyAlignment="1" applyProtection="1">
      <alignment horizontal="left" vertical="center" shrinkToFit="1"/>
      <protection/>
    </xf>
    <xf numFmtId="177" fontId="5" fillId="33" borderId="18" xfId="0" applyNumberFormat="1" applyFont="1" applyFill="1" applyBorder="1" applyAlignment="1" applyProtection="1">
      <alignment horizontal="right" vertical="center"/>
      <protection/>
    </xf>
    <xf numFmtId="177" fontId="8" fillId="33" borderId="31" xfId="0" applyNumberFormat="1" applyFont="1" applyFill="1" applyBorder="1" applyAlignment="1" applyProtection="1">
      <alignment horizontal="right" vertical="center" shrinkToFit="1"/>
      <protection/>
    </xf>
    <xf numFmtId="49" fontId="3" fillId="33" borderId="0" xfId="0" applyNumberFormat="1" applyFont="1" applyFill="1" applyBorder="1" applyAlignment="1" applyProtection="1">
      <alignment vertical="center" shrinkToFit="1"/>
      <protection/>
    </xf>
    <xf numFmtId="177" fontId="7" fillId="33" borderId="31" xfId="0" applyNumberFormat="1" applyFont="1" applyFill="1" applyBorder="1" applyAlignment="1" applyProtection="1">
      <alignment horizontal="right" vertical="center" shrinkToFit="1"/>
      <protection/>
    </xf>
    <xf numFmtId="49" fontId="3" fillId="33" borderId="16" xfId="0" applyNumberFormat="1" applyFont="1" applyFill="1" applyBorder="1" applyAlignment="1" applyProtection="1">
      <alignment horizontal="left" vertical="top" shrinkToFit="1"/>
      <protection/>
    </xf>
    <xf numFmtId="49" fontId="4" fillId="33" borderId="24" xfId="0" applyNumberFormat="1" applyFont="1" applyFill="1" applyBorder="1" applyAlignment="1" applyProtection="1">
      <alignment horizontal="left" vertical="center" shrinkToFit="1"/>
      <protection/>
    </xf>
    <xf numFmtId="0" fontId="63" fillId="33" borderId="29" xfId="0" applyFont="1" applyFill="1" applyBorder="1" applyAlignment="1" applyProtection="1">
      <alignment vertical="center"/>
      <protection/>
    </xf>
    <xf numFmtId="0" fontId="63" fillId="33" borderId="32" xfId="0" applyFont="1" applyFill="1" applyBorder="1" applyAlignment="1" applyProtection="1">
      <alignment vertical="center"/>
      <protection/>
    </xf>
    <xf numFmtId="49" fontId="3" fillId="33" borderId="26" xfId="0" applyNumberFormat="1" applyFont="1" applyFill="1" applyBorder="1" applyAlignment="1" applyProtection="1">
      <alignment horizontal="left" vertical="top" shrinkToFit="1"/>
      <protection/>
    </xf>
    <xf numFmtId="177" fontId="5" fillId="33" borderId="24" xfId="0" applyNumberFormat="1" applyFont="1" applyFill="1" applyBorder="1" applyAlignment="1" applyProtection="1">
      <alignment horizontal="right" vertical="center"/>
      <protection/>
    </xf>
    <xf numFmtId="177" fontId="6" fillId="33" borderId="25" xfId="0" applyNumberFormat="1" applyFont="1" applyFill="1" applyBorder="1" applyAlignment="1" applyProtection="1">
      <alignment horizontal="right" vertical="center" shrinkToFit="1"/>
      <protection/>
    </xf>
    <xf numFmtId="0" fontId="63" fillId="33" borderId="10" xfId="0" applyFont="1" applyFill="1" applyBorder="1" applyAlignment="1" applyProtection="1">
      <alignment vertical="center"/>
      <protection/>
    </xf>
    <xf numFmtId="0" fontId="63" fillId="33" borderId="12" xfId="0" applyFont="1" applyFill="1" applyBorder="1" applyAlignment="1" applyProtection="1">
      <alignment vertical="center"/>
      <protection/>
    </xf>
    <xf numFmtId="177" fontId="7" fillId="33" borderId="14" xfId="0" applyNumberFormat="1" applyFont="1" applyFill="1" applyBorder="1" applyAlignment="1" applyProtection="1">
      <alignment horizontal="right" vertical="center" shrinkToFit="1"/>
      <protection/>
    </xf>
    <xf numFmtId="49" fontId="3" fillId="33" borderId="0" xfId="0" applyNumberFormat="1" applyFont="1" applyFill="1" applyBorder="1" applyAlignment="1" applyProtection="1">
      <alignment horizontal="left" vertical="top" shrinkToFit="1"/>
      <protection/>
    </xf>
    <xf numFmtId="49" fontId="4" fillId="33" borderId="31" xfId="0" applyNumberFormat="1" applyFont="1" applyFill="1" applyBorder="1" applyAlignment="1" applyProtection="1">
      <alignment horizontal="left" vertical="center" shrinkToFit="1"/>
      <protection/>
    </xf>
    <xf numFmtId="177" fontId="5" fillId="33" borderId="31" xfId="0" applyNumberFormat="1" applyFont="1" applyFill="1" applyBorder="1" applyAlignment="1" applyProtection="1">
      <alignment horizontal="right" vertical="center"/>
      <protection/>
    </xf>
    <xf numFmtId="49" fontId="4" fillId="33" borderId="23" xfId="0" applyNumberFormat="1" applyFont="1" applyFill="1" applyBorder="1" applyAlignment="1" applyProtection="1">
      <alignment horizontal="left" vertical="center" shrinkToFit="1"/>
      <protection/>
    </xf>
    <xf numFmtId="177" fontId="5" fillId="33" borderId="23" xfId="0" applyNumberFormat="1" applyFont="1" applyFill="1" applyBorder="1" applyAlignment="1" applyProtection="1">
      <alignment horizontal="right" vertical="center"/>
      <protection/>
    </xf>
    <xf numFmtId="49" fontId="4" fillId="33" borderId="29" xfId="0" applyNumberFormat="1" applyFont="1" applyFill="1" applyBorder="1" applyAlignment="1" applyProtection="1">
      <alignment horizontal="left" vertical="center" shrinkToFit="1"/>
      <protection/>
    </xf>
    <xf numFmtId="49" fontId="4" fillId="33" borderId="30" xfId="0" applyNumberFormat="1" applyFont="1" applyFill="1" applyBorder="1" applyAlignment="1" applyProtection="1">
      <alignment horizontal="left" vertical="center" shrinkToFit="1"/>
      <protection/>
    </xf>
    <xf numFmtId="177" fontId="5" fillId="33" borderId="30" xfId="0" applyNumberFormat="1" applyFont="1" applyFill="1" applyBorder="1" applyAlignment="1" applyProtection="1">
      <alignment horizontal="right" vertical="center"/>
      <protection/>
    </xf>
    <xf numFmtId="0" fontId="63" fillId="0" borderId="30" xfId="0" applyFont="1" applyBorder="1" applyAlignment="1" applyProtection="1">
      <alignment vertical="center"/>
      <protection/>
    </xf>
    <xf numFmtId="177" fontId="7" fillId="34" borderId="11" xfId="0" applyNumberFormat="1" applyFont="1" applyFill="1" applyBorder="1" applyAlignment="1" applyProtection="1">
      <alignment horizontal="right" vertical="center" shrinkToFit="1"/>
      <protection/>
    </xf>
    <xf numFmtId="0" fontId="64" fillId="0" borderId="10" xfId="0" applyFont="1" applyBorder="1" applyAlignment="1" applyProtection="1">
      <alignment vertical="center"/>
      <protection/>
    </xf>
    <xf numFmtId="49" fontId="10" fillId="0" borderId="12" xfId="0" applyNumberFormat="1" applyFont="1" applyBorder="1" applyAlignment="1" applyProtection="1">
      <alignment horizontal="left" vertical="top" shrinkToFit="1"/>
      <protection/>
    </xf>
    <xf numFmtId="0" fontId="63" fillId="0" borderId="12" xfId="0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horizontal="left" vertical="top" shrinkToFit="1"/>
      <protection/>
    </xf>
    <xf numFmtId="0" fontId="64" fillId="0" borderId="12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horizontal="left" vertical="top" shrinkToFit="1"/>
      <protection/>
    </xf>
    <xf numFmtId="176" fontId="5" fillId="0" borderId="12" xfId="0" applyNumberFormat="1" applyFont="1" applyBorder="1" applyAlignment="1" applyProtection="1">
      <alignment horizontal="left" vertical="top"/>
      <protection/>
    </xf>
    <xf numFmtId="176" fontId="7" fillId="0" borderId="13" xfId="0" applyNumberFormat="1" applyFont="1" applyBorder="1" applyAlignment="1" applyProtection="1">
      <alignment horizontal="right" vertical="center" shrinkToFit="1"/>
      <protection/>
    </xf>
    <xf numFmtId="49" fontId="3" fillId="0" borderId="21" xfId="0" applyNumberFormat="1" applyFont="1" applyBorder="1" applyAlignment="1" applyProtection="1">
      <alignment horizontal="left" vertical="top" shrinkToFit="1"/>
      <protection/>
    </xf>
    <xf numFmtId="49" fontId="4" fillId="0" borderId="15" xfId="0" applyNumberFormat="1" applyFont="1" applyBorder="1" applyAlignment="1" applyProtection="1">
      <alignment horizontal="left" vertical="top" wrapText="1" shrinkToFit="1"/>
      <protection/>
    </xf>
    <xf numFmtId="49" fontId="4" fillId="0" borderId="18" xfId="0" applyNumberFormat="1" applyFont="1" applyBorder="1" applyAlignment="1" applyProtection="1">
      <alignment horizontal="left" vertical="top" shrinkToFit="1"/>
      <protection/>
    </xf>
    <xf numFmtId="49" fontId="4" fillId="0" borderId="18" xfId="0" applyNumberFormat="1" applyFont="1" applyBorder="1" applyAlignment="1" applyProtection="1">
      <alignment horizontal="left" vertical="top" wrapText="1" shrinkToFit="1"/>
      <protection/>
    </xf>
    <xf numFmtId="177" fontId="6" fillId="0" borderId="18" xfId="0" applyNumberFormat="1" applyFont="1" applyBorder="1" applyAlignment="1" applyProtection="1">
      <alignment horizontal="right"/>
      <protection/>
    </xf>
    <xf numFmtId="177" fontId="6" fillId="0" borderId="31" xfId="0" applyNumberFormat="1" applyFont="1" applyBorder="1" applyAlignment="1" applyProtection="1">
      <alignment horizontal="right" vertical="center" shrinkToFit="1"/>
      <protection/>
    </xf>
    <xf numFmtId="0" fontId="65" fillId="0" borderId="0" xfId="0" applyFont="1" applyAlignment="1" applyProtection="1">
      <alignment horizontal="left" vertical="center"/>
      <protection/>
    </xf>
    <xf numFmtId="49" fontId="4" fillId="0" borderId="33" xfId="0" applyNumberFormat="1" applyFont="1" applyBorder="1" applyAlignment="1" applyProtection="1">
      <alignment horizontal="left" vertical="top" wrapText="1" shrinkToFit="1"/>
      <protection/>
    </xf>
    <xf numFmtId="49" fontId="4" fillId="0" borderId="24" xfId="0" applyNumberFormat="1" applyFont="1" applyBorder="1" applyAlignment="1" applyProtection="1">
      <alignment horizontal="left" vertical="top" shrinkToFit="1"/>
      <protection/>
    </xf>
    <xf numFmtId="49" fontId="4" fillId="0" borderId="25" xfId="0" applyNumberFormat="1" applyFont="1" applyBorder="1" applyAlignment="1" applyProtection="1">
      <alignment horizontal="left" vertical="top" wrapText="1" shrinkToFit="1"/>
      <protection/>
    </xf>
    <xf numFmtId="177" fontId="6" fillId="0" borderId="24" xfId="0" applyNumberFormat="1" applyFont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vertical="center"/>
      <protection/>
    </xf>
    <xf numFmtId="0" fontId="63" fillId="0" borderId="14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left" vertical="top" shrinkToFit="1"/>
      <protection/>
    </xf>
    <xf numFmtId="0" fontId="0" fillId="33" borderId="0" xfId="0" applyFill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vertical="top" shrinkToFit="1"/>
      <protection/>
    </xf>
    <xf numFmtId="49" fontId="4" fillId="33" borderId="18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8" xfId="0" applyNumberFormat="1" applyFont="1" applyFill="1" applyBorder="1" applyAlignment="1" applyProtection="1">
      <alignment horizontal="center" vertical="top" shrinkToFit="1"/>
      <protection/>
    </xf>
    <xf numFmtId="177" fontId="6" fillId="33" borderId="18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Alignment="1" applyProtection="1">
      <alignment horizontal="left" vertical="center"/>
      <protection/>
    </xf>
    <xf numFmtId="0" fontId="51" fillId="33" borderId="0" xfId="0" applyFont="1" applyFill="1" applyBorder="1" applyAlignment="1" applyProtection="1">
      <alignment vertical="center"/>
      <protection/>
    </xf>
    <xf numFmtId="38" fontId="51" fillId="33" borderId="0" xfId="48" applyFont="1" applyFill="1" applyBorder="1" applyAlignment="1" applyProtection="1">
      <alignment vertical="center"/>
      <protection/>
    </xf>
    <xf numFmtId="49" fontId="4" fillId="33" borderId="27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27" xfId="0" applyNumberFormat="1" applyFont="1" applyFill="1" applyBorder="1" applyAlignment="1" applyProtection="1">
      <alignment horizontal="center" vertical="top" shrinkToFit="1"/>
      <protection/>
    </xf>
    <xf numFmtId="49" fontId="4" fillId="33" borderId="27" xfId="0" applyNumberFormat="1" applyFont="1" applyFill="1" applyBorder="1" applyAlignment="1" applyProtection="1">
      <alignment horizontal="left" vertical="center" wrapText="1" shrinkToFit="1"/>
      <protection/>
    </xf>
    <xf numFmtId="177" fontId="6" fillId="33" borderId="27" xfId="0" applyNumberFormat="1" applyFont="1" applyFill="1" applyBorder="1" applyAlignment="1" applyProtection="1">
      <alignment horizontal="right" vertical="center"/>
      <protection/>
    </xf>
    <xf numFmtId="177" fontId="6" fillId="33" borderId="28" xfId="0" applyNumberFormat="1" applyFont="1" applyFill="1" applyBorder="1" applyAlignment="1" applyProtection="1">
      <alignment horizontal="right" vertical="center" shrinkToFit="1"/>
      <protection/>
    </xf>
    <xf numFmtId="0" fontId="51" fillId="33" borderId="0" xfId="0" applyFont="1" applyFill="1" applyBorder="1" applyAlignment="1" applyProtection="1">
      <alignment vertical="center" shrinkToFit="1"/>
      <protection/>
    </xf>
    <xf numFmtId="177" fontId="8" fillId="33" borderId="11" xfId="0" applyNumberFormat="1" applyFont="1" applyFill="1" applyBorder="1" applyAlignment="1" applyProtection="1">
      <alignment horizontal="right" vertical="center"/>
      <protection/>
    </xf>
    <xf numFmtId="0" fontId="63" fillId="0" borderId="29" xfId="0" applyFont="1" applyBorder="1" applyAlignment="1" applyProtection="1">
      <alignment vertical="center"/>
      <protection/>
    </xf>
    <xf numFmtId="49" fontId="3" fillId="0" borderId="12" xfId="0" applyNumberFormat="1" applyFont="1" applyBorder="1" applyAlignment="1" applyProtection="1">
      <alignment horizontal="left" vertical="center" shrinkToFit="1"/>
      <protection/>
    </xf>
    <xf numFmtId="49" fontId="4" fillId="0" borderId="10" xfId="0" applyNumberFormat="1" applyFont="1" applyBorder="1" applyAlignment="1" applyProtection="1">
      <alignment horizontal="left" vertical="center" shrinkToFit="1"/>
      <protection/>
    </xf>
    <xf numFmtId="177" fontId="8" fillId="0" borderId="10" xfId="0" applyNumberFormat="1" applyFont="1" applyBorder="1" applyAlignment="1" applyProtection="1">
      <alignment horizontal="right" vertical="center"/>
      <protection/>
    </xf>
    <xf numFmtId="177" fontId="8" fillId="0" borderId="11" xfId="0" applyNumberFormat="1" applyFont="1" applyBorder="1" applyAlignment="1" applyProtection="1">
      <alignment horizontal="right" vertical="center" shrinkToFit="1"/>
      <protection/>
    </xf>
    <xf numFmtId="38" fontId="51" fillId="33" borderId="0" xfId="0" applyNumberFormat="1" applyFont="1" applyFill="1" applyBorder="1" applyAlignment="1" applyProtection="1">
      <alignment vertical="center"/>
      <protection/>
    </xf>
    <xf numFmtId="49" fontId="4" fillId="0" borderId="19" xfId="0" applyNumberFormat="1" applyFont="1" applyBorder="1" applyAlignment="1" applyProtection="1">
      <alignment horizontal="left" vertical="top" shrinkToFit="1"/>
      <protection/>
    </xf>
    <xf numFmtId="49" fontId="4" fillId="0" borderId="19" xfId="0" applyNumberFormat="1" applyFont="1" applyBorder="1" applyAlignment="1" applyProtection="1">
      <alignment horizontal="center" vertical="top" shrinkToFit="1"/>
      <protection/>
    </xf>
    <xf numFmtId="49" fontId="4" fillId="0" borderId="19" xfId="0" applyNumberFormat="1" applyFont="1" applyBorder="1" applyAlignment="1" applyProtection="1">
      <alignment horizontal="left" vertical="center" wrapText="1" shrinkToFit="1"/>
      <protection/>
    </xf>
    <xf numFmtId="177" fontId="6" fillId="0" borderId="19" xfId="0" applyNumberFormat="1" applyFont="1" applyBorder="1" applyAlignment="1" applyProtection="1">
      <alignment horizontal="right" vertical="center"/>
      <protection/>
    </xf>
    <xf numFmtId="49" fontId="4" fillId="0" borderId="24" xfId="0" applyNumberFormat="1" applyFont="1" applyBorder="1" applyAlignment="1" applyProtection="1">
      <alignment horizontal="center" vertical="top" shrinkToFit="1"/>
      <protection/>
    </xf>
    <xf numFmtId="49" fontId="4" fillId="0" borderId="24" xfId="0" applyNumberFormat="1" applyFont="1" applyBorder="1" applyAlignment="1" applyProtection="1">
      <alignment horizontal="left" vertical="center" wrapText="1" shrinkToFit="1"/>
      <protection/>
    </xf>
    <xf numFmtId="177" fontId="6" fillId="0" borderId="24" xfId="0" applyNumberFormat="1" applyFont="1" applyBorder="1" applyAlignment="1" applyProtection="1">
      <alignment horizontal="right" vertical="center"/>
      <protection/>
    </xf>
    <xf numFmtId="177" fontId="6" fillId="0" borderId="14" xfId="0" applyNumberFormat="1" applyFont="1" applyBorder="1" applyAlignment="1" applyProtection="1">
      <alignment horizontal="right" vertical="center"/>
      <protection/>
    </xf>
    <xf numFmtId="177" fontId="7" fillId="0" borderId="14" xfId="0" applyNumberFormat="1" applyFont="1" applyBorder="1" applyAlignment="1" applyProtection="1">
      <alignment horizontal="right" vertical="center" shrinkToFit="1"/>
      <protection/>
    </xf>
    <xf numFmtId="49" fontId="4" fillId="0" borderId="19" xfId="0" applyNumberFormat="1" applyFont="1" applyBorder="1" applyAlignment="1" applyProtection="1">
      <alignment horizontal="left" vertical="top" wrapText="1" shrinkToFit="1"/>
      <protection/>
    </xf>
    <xf numFmtId="49" fontId="4" fillId="0" borderId="25" xfId="0" applyNumberFormat="1" applyFont="1" applyBorder="1" applyAlignment="1" applyProtection="1">
      <alignment horizontal="left" vertical="top" shrinkToFit="1"/>
      <protection/>
    </xf>
    <xf numFmtId="49" fontId="4" fillId="0" borderId="24" xfId="0" applyNumberFormat="1" applyFont="1" applyBorder="1" applyAlignment="1" applyProtection="1">
      <alignment horizontal="left" vertical="top" wrapText="1" shrinkToFit="1"/>
      <protection/>
    </xf>
    <xf numFmtId="38" fontId="63" fillId="33" borderId="0" xfId="48" applyFont="1" applyFill="1" applyBorder="1" applyAlignment="1" applyProtection="1">
      <alignment vertical="center"/>
      <protection/>
    </xf>
    <xf numFmtId="49" fontId="3" fillId="0" borderId="26" xfId="0" applyNumberFormat="1" applyFont="1" applyBorder="1" applyAlignment="1" applyProtection="1">
      <alignment horizontal="left" vertical="top" shrinkToFit="1"/>
      <protection/>
    </xf>
    <xf numFmtId="49" fontId="11" fillId="0" borderId="15" xfId="0" applyNumberFormat="1" applyFont="1" applyBorder="1" applyAlignment="1" applyProtection="1">
      <alignment horizontal="right" vertical="top" shrinkToFit="1"/>
      <protection/>
    </xf>
    <xf numFmtId="0" fontId="0" fillId="33" borderId="0" xfId="0" applyFill="1" applyBorder="1" applyAlignment="1" applyProtection="1">
      <alignment vertical="center" shrinkToFit="1"/>
      <protection/>
    </xf>
    <xf numFmtId="49" fontId="4" fillId="0" borderId="18" xfId="0" applyNumberFormat="1" applyFont="1" applyBorder="1" applyAlignment="1" applyProtection="1">
      <alignment horizontal="left" vertical="center" wrapText="1" shrinkToFit="1"/>
      <protection/>
    </xf>
    <xf numFmtId="38" fontId="6" fillId="0" borderId="31" xfId="48" applyFont="1" applyBorder="1" applyAlignment="1" applyProtection="1">
      <alignment vertical="center"/>
      <protection/>
    </xf>
    <xf numFmtId="177" fontId="8" fillId="0" borderId="31" xfId="0" applyNumberFormat="1" applyFont="1" applyBorder="1" applyAlignment="1" applyProtection="1">
      <alignment horizontal="right" vertical="center" shrinkToFit="1"/>
      <protection/>
    </xf>
    <xf numFmtId="38" fontId="0" fillId="33" borderId="0" xfId="48" applyFont="1" applyFill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horizontal="left" vertical="top" shrinkToFit="1"/>
      <protection/>
    </xf>
    <xf numFmtId="49" fontId="4" fillId="0" borderId="22" xfId="0" applyNumberFormat="1" applyFont="1" applyBorder="1" applyAlignment="1" applyProtection="1">
      <alignment horizontal="left" vertical="top" shrinkToFit="1"/>
      <protection/>
    </xf>
    <xf numFmtId="49" fontId="4" fillId="0" borderId="22" xfId="0" applyNumberFormat="1" applyFont="1" applyBorder="1" applyAlignment="1" applyProtection="1">
      <alignment horizontal="left" vertical="top" wrapText="1" shrinkToFit="1"/>
      <protection/>
    </xf>
    <xf numFmtId="177" fontId="6" fillId="0" borderId="22" xfId="0" applyNumberFormat="1" applyFont="1" applyBorder="1" applyAlignment="1" applyProtection="1">
      <alignment horizontal="right" vertical="center"/>
      <protection/>
    </xf>
    <xf numFmtId="177" fontId="8" fillId="0" borderId="23" xfId="0" applyNumberFormat="1" applyFont="1" applyBorder="1" applyAlignment="1" applyProtection="1">
      <alignment horizontal="right" vertical="center" shrinkToFit="1"/>
      <protection/>
    </xf>
    <xf numFmtId="38" fontId="0" fillId="33" borderId="0" xfId="0" applyNumberFormat="1" applyFill="1" applyBorder="1" applyAlignment="1" applyProtection="1">
      <alignment vertical="center"/>
      <protection/>
    </xf>
    <xf numFmtId="177" fontId="6" fillId="0" borderId="10" xfId="0" applyNumberFormat="1" applyFont="1" applyBorder="1" applyAlignment="1" applyProtection="1">
      <alignment horizontal="right" vertical="center"/>
      <protection/>
    </xf>
    <xf numFmtId="177" fontId="7" fillId="0" borderId="11" xfId="0" applyNumberFormat="1" applyFont="1" applyBorder="1" applyAlignment="1" applyProtection="1">
      <alignment horizontal="right" vertical="center" shrinkToFit="1"/>
      <protection/>
    </xf>
    <xf numFmtId="177" fontId="6" fillId="0" borderId="17" xfId="0" applyNumberFormat="1" applyFont="1" applyBorder="1" applyAlignment="1" applyProtection="1">
      <alignment horizontal="right" vertical="center"/>
      <protection/>
    </xf>
    <xf numFmtId="49" fontId="4" fillId="0" borderId="29" xfId="0" applyNumberFormat="1" applyFont="1" applyBorder="1" applyAlignment="1" applyProtection="1">
      <alignment horizontal="left" vertical="top" shrinkToFit="1"/>
      <protection/>
    </xf>
    <xf numFmtId="177" fontId="6" fillId="0" borderId="29" xfId="0" applyNumberFormat="1" applyFont="1" applyBorder="1" applyAlignment="1" applyProtection="1">
      <alignment horizontal="right" vertical="center"/>
      <protection/>
    </xf>
    <xf numFmtId="177" fontId="6" fillId="0" borderId="30" xfId="0" applyNumberFormat="1" applyFont="1" applyBorder="1" applyAlignment="1" applyProtection="1">
      <alignment horizontal="right" vertical="center" shrinkToFit="1"/>
      <protection/>
    </xf>
    <xf numFmtId="49" fontId="3" fillId="0" borderId="32" xfId="0" applyNumberFormat="1" applyFont="1" applyBorder="1" applyAlignment="1" applyProtection="1">
      <alignment horizontal="left" vertical="top" shrinkToFit="1"/>
      <protection/>
    </xf>
    <xf numFmtId="49" fontId="4" fillId="0" borderId="0" xfId="0" applyNumberFormat="1" applyFont="1" applyBorder="1" applyAlignment="1" applyProtection="1">
      <alignment horizontal="left" vertical="top" shrinkToFit="1"/>
      <protection/>
    </xf>
    <xf numFmtId="49" fontId="4" fillId="0" borderId="17" xfId="0" applyNumberFormat="1" applyFont="1" applyBorder="1" applyAlignment="1" applyProtection="1">
      <alignment horizontal="left" vertical="center" wrapText="1" shrinkToFit="1"/>
      <protection/>
    </xf>
    <xf numFmtId="49" fontId="4" fillId="0" borderId="23" xfId="0" applyNumberFormat="1" applyFont="1" applyBorder="1" applyAlignment="1" applyProtection="1">
      <alignment horizontal="left" vertical="center" wrapText="1" shrinkToFit="1"/>
      <protection/>
    </xf>
    <xf numFmtId="177" fontId="6" fillId="33" borderId="22" xfId="0" applyNumberFormat="1" applyFont="1" applyFill="1" applyBorder="1" applyAlignment="1" applyProtection="1">
      <alignment horizontal="right" vertical="center"/>
      <protection/>
    </xf>
    <xf numFmtId="49" fontId="4" fillId="0" borderId="32" xfId="0" applyNumberFormat="1" applyFont="1" applyBorder="1" applyAlignment="1" applyProtection="1">
      <alignment horizontal="left" vertical="top" shrinkToFit="1"/>
      <protection/>
    </xf>
    <xf numFmtId="49" fontId="4" fillId="0" borderId="29" xfId="0" applyNumberFormat="1" applyFont="1" applyBorder="1" applyAlignment="1" applyProtection="1">
      <alignment horizontal="left" vertical="center" wrapText="1" shrinkToFit="1"/>
      <protection/>
    </xf>
    <xf numFmtId="177" fontId="6" fillId="0" borderId="11" xfId="0" applyNumberFormat="1" applyFont="1" applyBorder="1" applyAlignment="1" applyProtection="1">
      <alignment horizontal="right" vertical="center"/>
      <protection/>
    </xf>
    <xf numFmtId="49" fontId="4" fillId="0" borderId="18" xfId="0" applyNumberFormat="1" applyFont="1" applyBorder="1" applyAlignment="1" applyProtection="1">
      <alignment horizontal="left" vertical="center" shrinkToFit="1"/>
      <protection/>
    </xf>
    <xf numFmtId="177" fontId="6" fillId="0" borderId="18" xfId="0" applyNumberFormat="1" applyFont="1" applyBorder="1" applyAlignment="1" applyProtection="1">
      <alignment horizontal="right" vertical="center"/>
      <protection/>
    </xf>
    <xf numFmtId="0" fontId="63" fillId="0" borderId="17" xfId="0" applyFont="1" applyBorder="1" applyAlignment="1" applyProtection="1">
      <alignment vertical="center"/>
      <protection/>
    </xf>
    <xf numFmtId="0" fontId="63" fillId="0" borderId="21" xfId="0" applyFont="1" applyBorder="1" applyAlignment="1" applyProtection="1">
      <alignment vertical="center"/>
      <protection/>
    </xf>
    <xf numFmtId="49" fontId="4" fillId="0" borderId="29" xfId="0" applyNumberFormat="1" applyFont="1" applyBorder="1" applyAlignment="1" applyProtection="1">
      <alignment horizontal="left" vertical="center" shrinkToFit="1"/>
      <protection/>
    </xf>
    <xf numFmtId="49" fontId="4" fillId="0" borderId="12" xfId="0" applyNumberFormat="1" applyFont="1" applyBorder="1" applyAlignment="1" applyProtection="1">
      <alignment horizontal="left" vertical="center" shrinkToFit="1"/>
      <protection/>
    </xf>
    <xf numFmtId="177" fontId="6" fillId="0" borderId="12" xfId="0" applyNumberFormat="1" applyFont="1" applyBorder="1" applyAlignment="1" applyProtection="1">
      <alignment horizontal="right" vertical="center"/>
      <protection/>
    </xf>
    <xf numFmtId="177" fontId="7" fillId="0" borderId="16" xfId="0" applyNumberFormat="1" applyFont="1" applyBorder="1" applyAlignment="1" applyProtection="1">
      <alignment horizontal="right" vertical="center" shrinkToFit="1"/>
      <protection/>
    </xf>
    <xf numFmtId="49" fontId="3" fillId="0" borderId="21" xfId="0" applyNumberFormat="1" applyFont="1" applyBorder="1" applyAlignment="1" applyProtection="1">
      <alignment horizontal="right" vertical="top" shrinkToFit="1"/>
      <protection/>
    </xf>
    <xf numFmtId="49" fontId="4" fillId="0" borderId="15" xfId="0" applyNumberFormat="1" applyFont="1" applyBorder="1" applyAlignment="1" applyProtection="1">
      <alignment horizontal="left" vertical="center" shrinkToFit="1"/>
      <protection/>
    </xf>
    <xf numFmtId="49" fontId="12" fillId="0" borderId="21" xfId="0" applyNumberFormat="1" applyFont="1" applyBorder="1" applyAlignment="1" applyProtection="1">
      <alignment horizontal="left" vertical="top" shrinkToFit="1"/>
      <protection/>
    </xf>
    <xf numFmtId="0" fontId="63" fillId="0" borderId="10" xfId="0" applyFont="1" applyBorder="1" applyAlignment="1" applyProtection="1">
      <alignment vertical="center"/>
      <protection/>
    </xf>
    <xf numFmtId="49" fontId="3" fillId="0" borderId="13" xfId="0" applyNumberFormat="1" applyFont="1" applyBorder="1" applyAlignment="1" applyProtection="1">
      <alignment horizontal="left" vertical="top" shrinkToFit="1"/>
      <protection/>
    </xf>
    <xf numFmtId="49" fontId="4" fillId="0" borderId="32" xfId="0" applyNumberFormat="1" applyFont="1" applyBorder="1" applyAlignment="1" applyProtection="1">
      <alignment horizontal="left" vertical="center" shrinkToFit="1"/>
      <protection/>
    </xf>
    <xf numFmtId="177" fontId="7" fillId="0" borderId="31" xfId="0" applyNumberFormat="1" applyFont="1" applyBorder="1" applyAlignment="1" applyProtection="1">
      <alignment horizontal="right" shrinkToFit="1"/>
      <protection/>
    </xf>
    <xf numFmtId="177" fontId="13" fillId="34" borderId="11" xfId="0" applyNumberFormat="1" applyFont="1" applyFill="1" applyBorder="1" applyAlignment="1" applyProtection="1">
      <alignment horizontal="right" vertical="center" shrinkToFit="1"/>
      <protection/>
    </xf>
    <xf numFmtId="176" fontId="14" fillId="0" borderId="13" xfId="0" applyNumberFormat="1" applyFont="1" applyBorder="1" applyAlignment="1" applyProtection="1">
      <alignment horizontal="left" vertical="top" shrinkToFit="1"/>
      <protection/>
    </xf>
    <xf numFmtId="49" fontId="4" fillId="0" borderId="15" xfId="0" applyNumberFormat="1" applyFont="1" applyBorder="1" applyAlignment="1" applyProtection="1">
      <alignment horizontal="left" vertical="top" shrinkToFit="1"/>
      <protection/>
    </xf>
    <xf numFmtId="177" fontId="6" fillId="0" borderId="31" xfId="0" applyNumberFormat="1" applyFont="1" applyBorder="1" applyAlignment="1" applyProtection="1">
      <alignment horizontal="right" vertical="center"/>
      <protection/>
    </xf>
    <xf numFmtId="177" fontId="6" fillId="0" borderId="23" xfId="0" applyNumberFormat="1" applyFont="1" applyBorder="1" applyAlignment="1" applyProtection="1">
      <alignment horizontal="right" vertical="center"/>
      <protection/>
    </xf>
    <xf numFmtId="0" fontId="67" fillId="0" borderId="0" xfId="0" applyFont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/>
      <protection/>
    </xf>
    <xf numFmtId="49" fontId="4" fillId="0" borderId="16" xfId="0" applyNumberFormat="1" applyFont="1" applyBorder="1" applyAlignment="1" applyProtection="1">
      <alignment horizontal="left" vertical="top" shrinkToFit="1"/>
      <protection/>
    </xf>
    <xf numFmtId="177" fontId="6" fillId="0" borderId="25" xfId="0" applyNumberFormat="1" applyFont="1" applyBorder="1" applyAlignment="1" applyProtection="1">
      <alignment horizontal="right" vertical="center"/>
      <protection/>
    </xf>
    <xf numFmtId="177" fontId="5" fillId="0" borderId="18" xfId="0" applyNumberFormat="1" applyFont="1" applyBorder="1" applyAlignment="1" applyProtection="1">
      <alignment horizontal="right"/>
      <protection/>
    </xf>
    <xf numFmtId="177" fontId="5" fillId="0" borderId="31" xfId="0" applyNumberFormat="1" applyFont="1" applyBorder="1" applyAlignment="1" applyProtection="1">
      <alignment horizontal="right"/>
      <protection/>
    </xf>
    <xf numFmtId="177" fontId="5" fillId="0" borderId="22" xfId="0" applyNumberFormat="1" applyFont="1" applyBorder="1" applyAlignment="1" applyProtection="1">
      <alignment horizontal="right"/>
      <protection/>
    </xf>
    <xf numFmtId="177" fontId="5" fillId="0" borderId="23" xfId="0" applyNumberFormat="1" applyFont="1" applyBorder="1" applyAlignment="1" applyProtection="1">
      <alignment horizontal="right"/>
      <protection/>
    </xf>
    <xf numFmtId="177" fontId="5" fillId="0" borderId="24" xfId="0" applyNumberFormat="1" applyFont="1" applyBorder="1" applyAlignment="1" applyProtection="1">
      <alignment horizontal="right"/>
      <protection/>
    </xf>
    <xf numFmtId="177" fontId="5" fillId="0" borderId="25" xfId="0" applyNumberFormat="1" applyFont="1" applyBorder="1" applyAlignment="1" applyProtection="1">
      <alignment horizontal="right"/>
      <protection/>
    </xf>
    <xf numFmtId="49" fontId="4" fillId="0" borderId="31" xfId="0" applyNumberFormat="1" applyFont="1" applyBorder="1" applyAlignment="1" applyProtection="1">
      <alignment horizontal="left" vertical="top" shrinkToFit="1"/>
      <protection/>
    </xf>
    <xf numFmtId="177" fontId="5" fillId="0" borderId="14" xfId="0" applyNumberFormat="1" applyFont="1" applyBorder="1" applyAlignment="1" applyProtection="1">
      <alignment horizontal="right"/>
      <protection/>
    </xf>
    <xf numFmtId="177" fontId="5" fillId="0" borderId="21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left" vertical="top" shrinkToFit="1"/>
      <protection/>
    </xf>
    <xf numFmtId="177" fontId="6" fillId="0" borderId="34" xfId="0" applyNumberFormat="1" applyFont="1" applyBorder="1" applyAlignment="1" applyProtection="1">
      <alignment horizontal="right" vertical="center"/>
      <protection/>
    </xf>
    <xf numFmtId="177" fontId="5" fillId="0" borderId="34" xfId="0" applyNumberFormat="1" applyFont="1" applyBorder="1" applyAlignment="1" applyProtection="1">
      <alignment horizontal="right"/>
      <protection/>
    </xf>
    <xf numFmtId="177" fontId="5" fillId="0" borderId="35" xfId="0" applyNumberFormat="1" applyFont="1" applyBorder="1" applyAlignment="1" applyProtection="1">
      <alignment horizontal="right"/>
      <protection/>
    </xf>
    <xf numFmtId="49" fontId="11" fillId="0" borderId="11" xfId="0" applyNumberFormat="1" applyFont="1" applyBorder="1" applyAlignment="1" applyProtection="1">
      <alignment horizontal="right" vertical="center" shrinkToFit="1"/>
      <protection/>
    </xf>
    <xf numFmtId="177" fontId="13" fillId="34" borderId="11" xfId="0" applyNumberFormat="1" applyFont="1" applyFill="1" applyBorder="1" applyAlignment="1" applyProtection="1">
      <alignment horizontal="right" shrinkToFit="1"/>
      <protection/>
    </xf>
    <xf numFmtId="176" fontId="6" fillId="0" borderId="13" xfId="0" applyNumberFormat="1" applyFont="1" applyBorder="1" applyAlignment="1" applyProtection="1">
      <alignment horizontal="left" vertical="top" shrinkToFit="1"/>
      <protection/>
    </xf>
    <xf numFmtId="49" fontId="4" fillId="0" borderId="26" xfId="0" applyNumberFormat="1" applyFont="1" applyBorder="1" applyAlignment="1" applyProtection="1">
      <alignment horizontal="left" vertical="top" shrinkToFit="1"/>
      <protection/>
    </xf>
    <xf numFmtId="177" fontId="7" fillId="0" borderId="30" xfId="0" applyNumberFormat="1" applyFont="1" applyBorder="1" applyAlignment="1" applyProtection="1">
      <alignment horizontal="right" vertical="center" shrinkToFit="1"/>
      <protection/>
    </xf>
    <xf numFmtId="58" fontId="68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49" fontId="60" fillId="0" borderId="10" xfId="0" applyNumberFormat="1" applyFont="1" applyBorder="1" applyAlignment="1" applyProtection="1">
      <alignment horizontal="center" vertical="center" shrinkToFit="1"/>
      <protection/>
    </xf>
    <xf numFmtId="49" fontId="60" fillId="0" borderId="12" xfId="0" applyNumberFormat="1" applyFont="1" applyBorder="1" applyAlignment="1" applyProtection="1">
      <alignment horizontal="center" vertical="center" shrinkToFit="1"/>
      <protection/>
    </xf>
    <xf numFmtId="49" fontId="60" fillId="0" borderId="10" xfId="0" applyNumberFormat="1" applyFont="1" applyBorder="1" applyAlignment="1" applyProtection="1">
      <alignment horizontal="left" vertical="center" shrinkToFit="1"/>
      <protection/>
    </xf>
    <xf numFmtId="49" fontId="60" fillId="0" borderId="12" xfId="0" applyNumberFormat="1" applyFont="1" applyBorder="1" applyAlignment="1" applyProtection="1">
      <alignment horizontal="left" vertical="center" shrinkToFit="1"/>
      <protection/>
    </xf>
    <xf numFmtId="49" fontId="69" fillId="33" borderId="11" xfId="0" applyNumberFormat="1" applyFont="1" applyFill="1" applyBorder="1" applyAlignment="1" applyProtection="1">
      <alignment horizontal="right" vertical="center" shrinkToFit="1"/>
      <protection/>
    </xf>
    <xf numFmtId="49" fontId="69" fillId="33" borderId="10" xfId="0" applyNumberFormat="1" applyFont="1" applyFill="1" applyBorder="1" applyAlignment="1" applyProtection="1">
      <alignment horizontal="right" vertical="center" shrinkToFit="1"/>
      <protection/>
    </xf>
    <xf numFmtId="49" fontId="69" fillId="33" borderId="12" xfId="0" applyNumberFormat="1" applyFont="1" applyFill="1" applyBorder="1" applyAlignment="1" applyProtection="1">
      <alignment horizontal="right" vertical="center" shrinkToFit="1"/>
      <protection/>
    </xf>
    <xf numFmtId="49" fontId="69" fillId="33" borderId="13" xfId="0" applyNumberFormat="1" applyFont="1" applyFill="1" applyBorder="1" applyAlignment="1" applyProtection="1">
      <alignment horizontal="right" vertical="center" shrinkToFit="1"/>
      <protection/>
    </xf>
    <xf numFmtId="49" fontId="69" fillId="33" borderId="18" xfId="0" applyNumberFormat="1" applyFont="1" applyFill="1" applyBorder="1" applyAlignment="1" applyProtection="1">
      <alignment horizontal="right" vertical="center" shrinkToFit="1"/>
      <protection/>
    </xf>
    <xf numFmtId="49" fontId="69" fillId="33" borderId="15" xfId="0" applyNumberFormat="1" applyFont="1" applyFill="1" applyBorder="1" applyAlignment="1" applyProtection="1">
      <alignment horizontal="right" vertical="center" shrinkToFit="1"/>
      <protection/>
    </xf>
    <xf numFmtId="49" fontId="69" fillId="33" borderId="16" xfId="0" applyNumberFormat="1" applyFont="1" applyFill="1" applyBorder="1" applyAlignment="1" applyProtection="1">
      <alignment horizontal="right" vertical="center" shrinkToFit="1"/>
      <protection/>
    </xf>
    <xf numFmtId="0" fontId="63" fillId="33" borderId="10" xfId="0" applyFont="1" applyFill="1" applyBorder="1" applyAlignment="1" applyProtection="1">
      <alignment horizontal="right" vertical="center"/>
      <protection/>
    </xf>
    <xf numFmtId="0" fontId="63" fillId="33" borderId="12" xfId="0" applyFont="1" applyFill="1" applyBorder="1" applyAlignment="1" applyProtection="1">
      <alignment horizontal="right" vertical="center"/>
      <protection/>
    </xf>
    <xf numFmtId="0" fontId="63" fillId="33" borderId="13" xfId="0" applyFont="1" applyFill="1" applyBorder="1" applyAlignment="1" applyProtection="1">
      <alignment horizontal="right" vertical="center"/>
      <protection/>
    </xf>
    <xf numFmtId="49" fontId="63" fillId="33" borderId="10" xfId="0" applyNumberFormat="1" applyFont="1" applyFill="1" applyBorder="1" applyAlignment="1" applyProtection="1">
      <alignment horizontal="right" vertical="center" shrinkToFit="1"/>
      <protection/>
    </xf>
    <xf numFmtId="49" fontId="63" fillId="33" borderId="12" xfId="0" applyNumberFormat="1" applyFont="1" applyFill="1" applyBorder="1" applyAlignment="1" applyProtection="1">
      <alignment horizontal="right" vertical="center" shrinkToFit="1"/>
      <protection/>
    </xf>
    <xf numFmtId="49" fontId="63" fillId="33" borderId="13" xfId="0" applyNumberFormat="1" applyFont="1" applyFill="1" applyBorder="1" applyAlignment="1" applyProtection="1">
      <alignment horizontal="right" vertical="center" shrinkToFit="1"/>
      <protection/>
    </xf>
    <xf numFmtId="49" fontId="9" fillId="34" borderId="10" xfId="0" applyNumberFormat="1" applyFont="1" applyFill="1" applyBorder="1" applyAlignment="1" applyProtection="1">
      <alignment horizontal="center" vertical="center" shrinkToFit="1"/>
      <protection/>
    </xf>
    <xf numFmtId="49" fontId="9" fillId="34" borderId="12" xfId="0" applyNumberFormat="1" applyFont="1" applyFill="1" applyBorder="1" applyAlignment="1" applyProtection="1">
      <alignment horizontal="center" vertical="center" shrinkToFit="1"/>
      <protection/>
    </xf>
    <xf numFmtId="49" fontId="9" fillId="34" borderId="13" xfId="0" applyNumberFormat="1" applyFont="1" applyFill="1" applyBorder="1" applyAlignment="1" applyProtection="1">
      <alignment horizontal="center" vertical="center" shrinkToFit="1"/>
      <protection/>
    </xf>
    <xf numFmtId="49" fontId="10" fillId="0" borderId="12" xfId="0" applyNumberFormat="1" applyFont="1" applyBorder="1" applyAlignment="1" applyProtection="1">
      <alignment horizontal="left" vertical="top" shrinkToFit="1"/>
      <protection/>
    </xf>
    <xf numFmtId="49" fontId="11" fillId="33" borderId="10" xfId="0" applyNumberFormat="1" applyFont="1" applyFill="1" applyBorder="1" applyAlignment="1" applyProtection="1">
      <alignment horizontal="right" vertical="center" wrapText="1" shrinkToFit="1"/>
      <protection/>
    </xf>
    <xf numFmtId="49" fontId="11" fillId="33" borderId="12" xfId="0" applyNumberFormat="1" applyFont="1" applyFill="1" applyBorder="1" applyAlignment="1" applyProtection="1">
      <alignment horizontal="right" vertical="center" wrapText="1" shrinkToFit="1"/>
      <protection/>
    </xf>
    <xf numFmtId="49" fontId="11" fillId="33" borderId="13" xfId="0" applyNumberFormat="1" applyFont="1" applyFill="1" applyBorder="1" applyAlignment="1" applyProtection="1">
      <alignment horizontal="right" vertical="center" wrapText="1" shrinkToFit="1"/>
      <protection/>
    </xf>
    <xf numFmtId="49" fontId="11" fillId="0" borderId="10" xfId="0" applyNumberFormat="1" applyFont="1" applyBorder="1" applyAlignment="1" applyProtection="1">
      <alignment horizontal="right" vertical="top" shrinkToFit="1"/>
      <protection/>
    </xf>
    <xf numFmtId="49" fontId="11" fillId="0" borderId="12" xfId="0" applyNumberFormat="1" applyFont="1" applyBorder="1" applyAlignment="1" applyProtection="1">
      <alignment horizontal="right" vertical="top" shrinkToFit="1"/>
      <protection/>
    </xf>
    <xf numFmtId="49" fontId="11" fillId="0" borderId="15" xfId="0" applyNumberFormat="1" applyFont="1" applyBorder="1" applyAlignment="1" applyProtection="1">
      <alignment horizontal="right" vertical="top" shrinkToFit="1"/>
      <protection/>
    </xf>
    <xf numFmtId="49" fontId="11" fillId="0" borderId="13" xfId="0" applyNumberFormat="1" applyFont="1" applyBorder="1" applyAlignment="1" applyProtection="1">
      <alignment horizontal="right" vertical="top" shrinkToFit="1"/>
      <protection/>
    </xf>
    <xf numFmtId="49" fontId="11" fillId="0" borderId="10" xfId="0" applyNumberFormat="1" applyFont="1" applyBorder="1" applyAlignment="1" applyProtection="1">
      <alignment horizontal="right" vertical="center" shrinkToFit="1"/>
      <protection/>
    </xf>
    <xf numFmtId="49" fontId="11" fillId="0" borderId="12" xfId="0" applyNumberFormat="1" applyFont="1" applyBorder="1" applyAlignment="1" applyProtection="1">
      <alignment horizontal="right" vertical="center" shrinkToFit="1"/>
      <protection/>
    </xf>
    <xf numFmtId="49" fontId="11" fillId="0" borderId="13" xfId="0" applyNumberFormat="1" applyFont="1" applyBorder="1" applyAlignment="1" applyProtection="1">
      <alignment horizontal="right" vertical="center" shrinkToFit="1"/>
      <protection/>
    </xf>
    <xf numFmtId="49" fontId="10" fillId="0" borderId="10" xfId="0" applyNumberFormat="1" applyFont="1" applyBorder="1" applyAlignment="1" applyProtection="1">
      <alignment horizontal="left" vertical="top" shrinkToFit="1"/>
      <protection/>
    </xf>
    <xf numFmtId="49" fontId="15" fillId="34" borderId="10" xfId="0" applyNumberFormat="1" applyFont="1" applyFill="1" applyBorder="1" applyAlignment="1" applyProtection="1">
      <alignment horizontal="center" vertical="center" shrinkToFit="1"/>
      <protection/>
    </xf>
    <xf numFmtId="49" fontId="15" fillId="34" borderId="12" xfId="0" applyNumberFormat="1" applyFont="1" applyFill="1" applyBorder="1" applyAlignment="1" applyProtection="1">
      <alignment horizontal="center" vertical="center" shrinkToFit="1"/>
      <protection/>
    </xf>
    <xf numFmtId="49" fontId="15" fillId="34" borderId="13" xfId="0" applyNumberFormat="1" applyFont="1" applyFill="1" applyBorder="1" applyAlignment="1" applyProtection="1">
      <alignment horizontal="center" vertical="center" shrinkToFit="1"/>
      <protection/>
    </xf>
    <xf numFmtId="49" fontId="3" fillId="0" borderId="12" xfId="0" applyNumberFormat="1" applyFont="1" applyBorder="1" applyAlignment="1" applyProtection="1">
      <alignment horizontal="left" vertical="top" shrinkToFit="1"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right" vertical="center"/>
      <protection/>
    </xf>
    <xf numFmtId="0" fontId="68" fillId="0" borderId="0" xfId="0" applyFont="1" applyAlignment="1" applyProtection="1">
      <alignment horizontal="left" vertical="center"/>
      <protection/>
    </xf>
    <xf numFmtId="0" fontId="68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1323975</xdr:colOff>
      <xdr:row>0</xdr:row>
      <xdr:rowOff>0</xdr:rowOff>
    </xdr:from>
    <xdr:to>
      <xdr:col>9</xdr:col>
      <xdr:colOff>866775</xdr:colOff>
      <xdr:row>0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695950" y="0"/>
          <a:ext cx="33242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0</xdr:row>
      <xdr:rowOff>762000</xdr:rowOff>
    </xdr:from>
    <xdr:to>
      <xdr:col>9</xdr:col>
      <xdr:colOff>866775</xdr:colOff>
      <xdr:row>1</xdr:row>
      <xdr:rowOff>276225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525" y="762000"/>
          <a:ext cx="90106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800" b="1" i="0" u="sng" baseline="0">
              <a:solidFill>
                <a:srgbClr val="000000"/>
              </a:solidFill>
            </a:rPr>
            <a:t>財産目録</a:t>
          </a:r>
        </a:p>
      </xdr:txBody>
    </xdr:sp>
    <xdr:clientData/>
  </xdr:twoCellAnchor>
  <xdr:twoCellAnchor editAs="absolute">
    <xdr:from>
      <xdr:col>3</xdr:col>
      <xdr:colOff>219075</xdr:colOff>
      <xdr:row>0</xdr:row>
      <xdr:rowOff>0</xdr:rowOff>
    </xdr:from>
    <xdr:to>
      <xdr:col>5</xdr:col>
      <xdr:colOff>400050</xdr:colOff>
      <xdr:row>0</xdr:row>
      <xdr:rowOff>276225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809625" y="0"/>
          <a:ext cx="3324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別紙４</a:t>
          </a:r>
        </a:p>
      </xdr:txBody>
    </xdr:sp>
    <xdr:clientData/>
  </xdr:twoCellAnchor>
  <xdr:twoCellAnchor editAs="absolute">
    <xdr:from>
      <xdr:col>7</xdr:col>
      <xdr:colOff>161925</xdr:colOff>
      <xdr:row>0</xdr:row>
      <xdr:rowOff>152400</xdr:rowOff>
    </xdr:from>
    <xdr:to>
      <xdr:col>7</xdr:col>
      <xdr:colOff>866775</xdr:colOff>
      <xdr:row>0</xdr:row>
      <xdr:rowOff>314325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238875" y="15240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法人名</a:t>
          </a:r>
        </a:p>
      </xdr:txBody>
    </xdr:sp>
    <xdr:clientData/>
  </xdr:twoCellAnchor>
  <xdr:twoCellAnchor editAs="absolute">
    <xdr:from>
      <xdr:col>7</xdr:col>
      <xdr:colOff>866775</xdr:colOff>
      <xdr:row>0</xdr:row>
      <xdr:rowOff>152400</xdr:rowOff>
    </xdr:from>
    <xdr:to>
      <xdr:col>9</xdr:col>
      <xdr:colOff>866775</xdr:colOff>
      <xdr:row>0</xdr:row>
      <xdr:rowOff>314325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6943725" y="152400"/>
          <a:ext cx="2076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社会福祉法人　日向更生センター</a:t>
          </a:r>
        </a:p>
      </xdr:txBody>
    </xdr:sp>
    <xdr:clientData/>
  </xdr:twoCellAnchor>
  <xdr:twoCellAnchor editAs="absolute">
    <xdr:from>
      <xdr:col>7</xdr:col>
      <xdr:colOff>161925</xdr:colOff>
      <xdr:row>0</xdr:row>
      <xdr:rowOff>314325</xdr:rowOff>
    </xdr:from>
    <xdr:to>
      <xdr:col>7</xdr:col>
      <xdr:colOff>866775</xdr:colOff>
      <xdr:row>0</xdr:row>
      <xdr:rowOff>476250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6238875" y="314325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施設名</a:t>
          </a:r>
        </a:p>
      </xdr:txBody>
    </xdr:sp>
    <xdr:clientData/>
  </xdr:twoCellAnchor>
  <xdr:twoCellAnchor editAs="absolute">
    <xdr:from>
      <xdr:col>7</xdr:col>
      <xdr:colOff>866775</xdr:colOff>
      <xdr:row>0</xdr:row>
      <xdr:rowOff>314325</xdr:rowOff>
    </xdr:from>
    <xdr:to>
      <xdr:col>9</xdr:col>
      <xdr:colOff>866775</xdr:colOff>
      <xdr:row>0</xdr:row>
      <xdr:rowOff>476250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6943725" y="314325"/>
          <a:ext cx="2076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社会福祉法人　日向更生センター</a:t>
          </a:r>
        </a:p>
      </xdr:txBody>
    </xdr:sp>
    <xdr:clientData/>
  </xdr:twoCellAnchor>
  <xdr:twoCellAnchor editAs="absolute">
    <xdr:from>
      <xdr:col>7</xdr:col>
      <xdr:colOff>161925</xdr:colOff>
      <xdr:row>0</xdr:row>
      <xdr:rowOff>476250</xdr:rowOff>
    </xdr:from>
    <xdr:to>
      <xdr:col>7</xdr:col>
      <xdr:colOff>866775</xdr:colOff>
      <xdr:row>0</xdr:row>
      <xdr:rowOff>638175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6238875" y="476250"/>
          <a:ext cx="704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会計単位名</a:t>
          </a:r>
        </a:p>
      </xdr:txBody>
    </xdr:sp>
    <xdr:clientData/>
  </xdr:twoCellAnchor>
  <xdr:twoCellAnchor editAs="absolute">
    <xdr:from>
      <xdr:col>7</xdr:col>
      <xdr:colOff>866775</xdr:colOff>
      <xdr:row>0</xdr:row>
      <xdr:rowOff>476250</xdr:rowOff>
    </xdr:from>
    <xdr:to>
      <xdr:col>9</xdr:col>
      <xdr:colOff>866775</xdr:colOff>
      <xdr:row>0</xdr:row>
      <xdr:rowOff>638175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6943725" y="476250"/>
          <a:ext cx="2076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社会福祉法人　日向更生センター</a:t>
          </a:r>
        </a:p>
      </xdr:txBody>
    </xdr:sp>
    <xdr:clientData/>
  </xdr:twoCellAnchor>
  <xdr:twoCellAnchor editAs="absolute">
    <xdr:from>
      <xdr:col>7</xdr:col>
      <xdr:colOff>161925</xdr:colOff>
      <xdr:row>0</xdr:row>
      <xdr:rowOff>314325</xdr:rowOff>
    </xdr:from>
    <xdr:to>
      <xdr:col>9</xdr:col>
      <xdr:colOff>866775</xdr:colOff>
      <xdr:row>0</xdr:row>
      <xdr:rowOff>314325</xdr:rowOff>
    </xdr:to>
    <xdr:sp>
      <xdr:nvSpPr>
        <xdr:cNvPr id="10" name="直線コネクタ 10"/>
        <xdr:cNvSpPr>
          <a:spLocks/>
        </xdr:cNvSpPr>
      </xdr:nvSpPr>
      <xdr:spPr>
        <a:xfrm>
          <a:off x="6238875" y="314325"/>
          <a:ext cx="2781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0</xdr:row>
      <xdr:rowOff>476250</xdr:rowOff>
    </xdr:from>
    <xdr:to>
      <xdr:col>9</xdr:col>
      <xdr:colOff>866775</xdr:colOff>
      <xdr:row>0</xdr:row>
      <xdr:rowOff>476250</xdr:rowOff>
    </xdr:to>
    <xdr:sp>
      <xdr:nvSpPr>
        <xdr:cNvPr id="11" name="直線コネクタ 11"/>
        <xdr:cNvSpPr>
          <a:spLocks/>
        </xdr:cNvSpPr>
      </xdr:nvSpPr>
      <xdr:spPr>
        <a:xfrm>
          <a:off x="6238875" y="476250"/>
          <a:ext cx="2781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0</xdr:row>
      <xdr:rowOff>638175</xdr:rowOff>
    </xdr:from>
    <xdr:to>
      <xdr:col>9</xdr:col>
      <xdr:colOff>866775</xdr:colOff>
      <xdr:row>0</xdr:row>
      <xdr:rowOff>638175</xdr:rowOff>
    </xdr:to>
    <xdr:sp>
      <xdr:nvSpPr>
        <xdr:cNvPr id="12" name="直線コネクタ 12"/>
        <xdr:cNvSpPr>
          <a:spLocks/>
        </xdr:cNvSpPr>
      </xdr:nvSpPr>
      <xdr:spPr>
        <a:xfrm>
          <a:off x="6238875" y="638175"/>
          <a:ext cx="2781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0</xdr:row>
      <xdr:rowOff>152400</xdr:rowOff>
    </xdr:from>
    <xdr:to>
      <xdr:col>9</xdr:col>
      <xdr:colOff>866775</xdr:colOff>
      <xdr:row>0</xdr:row>
      <xdr:rowOff>152400</xdr:rowOff>
    </xdr:to>
    <xdr:sp>
      <xdr:nvSpPr>
        <xdr:cNvPr id="13" name="直線コネクタ 13"/>
        <xdr:cNvSpPr>
          <a:spLocks/>
        </xdr:cNvSpPr>
      </xdr:nvSpPr>
      <xdr:spPr>
        <a:xfrm>
          <a:off x="6238875" y="152400"/>
          <a:ext cx="2781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0</xdr:row>
      <xdr:rowOff>152400</xdr:rowOff>
    </xdr:from>
    <xdr:to>
      <xdr:col>7</xdr:col>
      <xdr:colOff>161925</xdr:colOff>
      <xdr:row>0</xdr:row>
      <xdr:rowOff>638175</xdr:rowOff>
    </xdr:to>
    <xdr:sp>
      <xdr:nvSpPr>
        <xdr:cNvPr id="14" name="直線コネクタ 14"/>
        <xdr:cNvSpPr>
          <a:spLocks/>
        </xdr:cNvSpPr>
      </xdr:nvSpPr>
      <xdr:spPr>
        <a:xfrm>
          <a:off x="6238875" y="15240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7</xdr:col>
      <xdr:colOff>866775</xdr:colOff>
      <xdr:row>0</xdr:row>
      <xdr:rowOff>152400</xdr:rowOff>
    </xdr:from>
    <xdr:to>
      <xdr:col>7</xdr:col>
      <xdr:colOff>866775</xdr:colOff>
      <xdr:row>0</xdr:row>
      <xdr:rowOff>638175</xdr:rowOff>
    </xdr:to>
    <xdr:sp>
      <xdr:nvSpPr>
        <xdr:cNvPr id="15" name="直線コネクタ 15"/>
        <xdr:cNvSpPr>
          <a:spLocks/>
        </xdr:cNvSpPr>
      </xdr:nvSpPr>
      <xdr:spPr>
        <a:xfrm>
          <a:off x="6943725" y="15240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9</xdr:col>
      <xdr:colOff>866775</xdr:colOff>
      <xdr:row>0</xdr:row>
      <xdr:rowOff>152400</xdr:rowOff>
    </xdr:from>
    <xdr:to>
      <xdr:col>9</xdr:col>
      <xdr:colOff>866775</xdr:colOff>
      <xdr:row>0</xdr:row>
      <xdr:rowOff>638175</xdr:rowOff>
    </xdr:to>
    <xdr:sp>
      <xdr:nvSpPr>
        <xdr:cNvPr id="16" name="直線コネクタ 16"/>
        <xdr:cNvSpPr>
          <a:spLocks/>
        </xdr:cNvSpPr>
      </xdr:nvSpPr>
      <xdr:spPr>
        <a:xfrm>
          <a:off x="9020175" y="152400"/>
          <a:ext cx="0" cy="4857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2</xdr:row>
      <xdr:rowOff>0</xdr:rowOff>
    </xdr:from>
    <xdr:to>
      <xdr:col>9</xdr:col>
      <xdr:colOff>866775</xdr:colOff>
      <xdr:row>2</xdr:row>
      <xdr:rowOff>133350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9525" y="1076325"/>
          <a:ext cx="90106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令和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日現在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xdr:txBody>
    </xdr:sp>
    <xdr:clientData/>
  </xdr:twoCellAnchor>
  <xdr:twoCellAnchor editAs="absolute">
    <xdr:from>
      <xdr:col>6</xdr:col>
      <xdr:colOff>1323975</xdr:colOff>
      <xdr:row>2</xdr:row>
      <xdr:rowOff>0</xdr:rowOff>
    </xdr:from>
    <xdr:to>
      <xdr:col>9</xdr:col>
      <xdr:colOff>866775</xdr:colOff>
      <xdr:row>2</xdr:row>
      <xdr:rowOff>133350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695950" y="1076325"/>
          <a:ext cx="3324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（単位：円）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38"/>
  <sheetViews>
    <sheetView showGridLines="0" tabSelected="1" zoomScalePageLayoutView="0" workbookViewId="0" topLeftCell="C1">
      <selection activeCell="C1" sqref="A1:IV16384"/>
    </sheetView>
  </sheetViews>
  <sheetFormatPr defaultColWidth="9.140625" defaultRowHeight="15"/>
  <cols>
    <col min="1" max="1" width="3.7109375" style="1" customWidth="1"/>
    <col min="2" max="3" width="2.57421875" style="1" customWidth="1"/>
    <col min="4" max="4" width="21.57421875" style="1" customWidth="1"/>
    <col min="5" max="5" width="25.57421875" style="1" customWidth="1"/>
    <col min="6" max="6" width="9.57421875" style="1" customWidth="1"/>
    <col min="7" max="7" width="25.57421875" style="1" customWidth="1"/>
    <col min="8" max="9" width="15.57421875" style="1" customWidth="1"/>
    <col min="10" max="10" width="15.57421875" style="2" customWidth="1"/>
    <col min="11" max="11" width="9.00390625" style="1" customWidth="1"/>
    <col min="12" max="12" width="15.421875" style="1" customWidth="1"/>
    <col min="13" max="13" width="15.140625" style="1" customWidth="1"/>
    <col min="14" max="14" width="12.421875" style="1" customWidth="1"/>
    <col min="15" max="15" width="12.140625" style="1" customWidth="1"/>
    <col min="16" max="16" width="14.421875" style="1" customWidth="1"/>
    <col min="17" max="16384" width="9.00390625" style="1" customWidth="1"/>
  </cols>
  <sheetData>
    <row r="1" ht="61.5" customHeight="1"/>
    <row r="2" ht="23.25" customHeight="1"/>
    <row r="3" ht="16.5" customHeight="1"/>
    <row r="4" spans="2:10" ht="15.75" customHeight="1">
      <c r="B4" s="223" t="s">
        <v>0</v>
      </c>
      <c r="C4" s="224"/>
      <c r="D4" s="224"/>
      <c r="E4" s="3" t="s">
        <v>1</v>
      </c>
      <c r="F4" s="3" t="s">
        <v>2</v>
      </c>
      <c r="G4" s="3" t="s">
        <v>3</v>
      </c>
      <c r="H4" s="4" t="s">
        <v>4</v>
      </c>
      <c r="I4" s="3" t="s">
        <v>5</v>
      </c>
      <c r="J4" s="5" t="s">
        <v>6</v>
      </c>
    </row>
    <row r="5" spans="2:10" ht="15.75" customHeight="1">
      <c r="B5" s="225" t="s">
        <v>7</v>
      </c>
      <c r="C5" s="226"/>
      <c r="D5" s="226"/>
      <c r="E5" s="6"/>
      <c r="F5" s="6"/>
      <c r="G5" s="6"/>
      <c r="H5" s="6"/>
      <c r="I5" s="6"/>
      <c r="J5" s="7">
        <v>0</v>
      </c>
    </row>
    <row r="6" spans="2:10" ht="15.75" customHeight="1">
      <c r="B6" s="8"/>
      <c r="C6" s="226" t="s">
        <v>8</v>
      </c>
      <c r="D6" s="226"/>
      <c r="E6" s="6"/>
      <c r="F6" s="6"/>
      <c r="G6" s="6"/>
      <c r="H6" s="6"/>
      <c r="I6" s="6"/>
      <c r="J6" s="7">
        <v>0</v>
      </c>
    </row>
    <row r="7" spans="2:10" ht="15.75" customHeight="1">
      <c r="B7" s="9"/>
      <c r="C7" s="8"/>
      <c r="D7" s="10" t="s">
        <v>9</v>
      </c>
      <c r="E7" s="11" t="s">
        <v>10</v>
      </c>
      <c r="F7" s="11" t="s">
        <v>10</v>
      </c>
      <c r="G7" s="11" t="s">
        <v>10</v>
      </c>
      <c r="H7" s="12"/>
      <c r="I7" s="12"/>
      <c r="J7" s="13"/>
    </row>
    <row r="8" spans="2:10" ht="15.75" customHeight="1">
      <c r="B8" s="14"/>
      <c r="C8" s="15"/>
      <c r="D8" s="16" t="s">
        <v>11</v>
      </c>
      <c r="E8" s="17" t="s">
        <v>52</v>
      </c>
      <c r="F8" s="17" t="s">
        <v>10</v>
      </c>
      <c r="G8" s="17" t="s">
        <v>61</v>
      </c>
      <c r="H8" s="18"/>
      <c r="I8" s="18"/>
      <c r="J8" s="19">
        <v>51763</v>
      </c>
    </row>
    <row r="9" spans="2:10" ht="15.75" customHeight="1">
      <c r="B9" s="14"/>
      <c r="C9" s="14"/>
      <c r="D9" s="20"/>
      <c r="E9" s="21" t="s">
        <v>53</v>
      </c>
      <c r="F9" s="21"/>
      <c r="G9" s="21" t="s">
        <v>61</v>
      </c>
      <c r="H9" s="22"/>
      <c r="I9" s="22"/>
      <c r="J9" s="23">
        <v>17690</v>
      </c>
    </row>
    <row r="10" spans="2:10" ht="15.75" customHeight="1">
      <c r="B10" s="14"/>
      <c r="C10" s="14"/>
      <c r="D10" s="20"/>
      <c r="E10" s="24" t="s">
        <v>54</v>
      </c>
      <c r="F10" s="24"/>
      <c r="G10" s="24" t="s">
        <v>61</v>
      </c>
      <c r="H10" s="25"/>
      <c r="I10" s="25"/>
      <c r="J10" s="26">
        <v>5718</v>
      </c>
    </row>
    <row r="11" spans="2:10" ht="15.75" customHeight="1">
      <c r="B11" s="14"/>
      <c r="C11" s="14"/>
      <c r="D11" s="27"/>
      <c r="E11" s="227" t="s">
        <v>93</v>
      </c>
      <c r="F11" s="227"/>
      <c r="G11" s="227"/>
      <c r="H11" s="227"/>
      <c r="I11" s="227"/>
      <c r="J11" s="28">
        <f>SUM(J8:J10)</f>
        <v>75171</v>
      </c>
    </row>
    <row r="12" spans="2:10" ht="15.75" customHeight="1">
      <c r="B12" s="14"/>
      <c r="C12" s="15"/>
      <c r="D12" s="16" t="s">
        <v>12</v>
      </c>
      <c r="E12" s="29" t="s">
        <v>10</v>
      </c>
      <c r="F12" s="29" t="s">
        <v>10</v>
      </c>
      <c r="G12" s="29" t="s">
        <v>10</v>
      </c>
      <c r="H12" s="30"/>
      <c r="I12" s="30"/>
      <c r="J12" s="31"/>
    </row>
    <row r="13" spans="2:10" ht="15.75" customHeight="1">
      <c r="B13" s="14"/>
      <c r="C13" s="14"/>
      <c r="D13" s="20" t="s">
        <v>13</v>
      </c>
      <c r="E13" s="21" t="s">
        <v>59</v>
      </c>
      <c r="F13" s="21"/>
      <c r="G13" s="21" t="s">
        <v>60</v>
      </c>
      <c r="H13" s="22"/>
      <c r="I13" s="22"/>
      <c r="J13" s="23">
        <v>4373388</v>
      </c>
    </row>
    <row r="14" spans="2:11" ht="15.75" customHeight="1">
      <c r="B14" s="14"/>
      <c r="C14" s="14"/>
      <c r="D14" s="20"/>
      <c r="E14" s="21" t="s">
        <v>56</v>
      </c>
      <c r="F14" s="21" t="s">
        <v>10</v>
      </c>
      <c r="G14" s="21" t="s">
        <v>60</v>
      </c>
      <c r="H14" s="22"/>
      <c r="I14" s="22"/>
      <c r="J14" s="23">
        <v>40328714</v>
      </c>
      <c r="K14" s="32"/>
    </row>
    <row r="15" spans="2:11" ht="15.75" customHeight="1">
      <c r="B15" s="14"/>
      <c r="C15" s="14"/>
      <c r="D15" s="20"/>
      <c r="E15" s="21" t="s">
        <v>56</v>
      </c>
      <c r="F15" s="21"/>
      <c r="G15" s="21" t="s">
        <v>60</v>
      </c>
      <c r="H15" s="22"/>
      <c r="I15" s="22"/>
      <c r="J15" s="23">
        <v>9688990</v>
      </c>
      <c r="K15" s="32"/>
    </row>
    <row r="16" spans="2:11" ht="15.75" customHeight="1">
      <c r="B16" s="14"/>
      <c r="C16" s="14"/>
      <c r="D16" s="20"/>
      <c r="E16" s="21" t="s">
        <v>56</v>
      </c>
      <c r="F16" s="21"/>
      <c r="G16" s="21" t="s">
        <v>60</v>
      </c>
      <c r="H16" s="22"/>
      <c r="I16" s="22"/>
      <c r="J16" s="23">
        <v>4737193</v>
      </c>
      <c r="K16" s="32"/>
    </row>
    <row r="17" spans="2:11" ht="15.75" customHeight="1">
      <c r="B17" s="14"/>
      <c r="C17" s="14"/>
      <c r="D17" s="20"/>
      <c r="E17" s="21" t="s">
        <v>56</v>
      </c>
      <c r="F17" s="21"/>
      <c r="G17" s="21" t="s">
        <v>60</v>
      </c>
      <c r="H17" s="22"/>
      <c r="I17" s="22"/>
      <c r="J17" s="23">
        <v>3559513</v>
      </c>
      <c r="K17" s="32"/>
    </row>
    <row r="18" spans="2:10" ht="15.75" customHeight="1">
      <c r="B18" s="14"/>
      <c r="C18" s="14"/>
      <c r="D18" s="20"/>
      <c r="E18" s="21" t="s">
        <v>121</v>
      </c>
      <c r="F18" s="21" t="s">
        <v>10</v>
      </c>
      <c r="G18" s="21" t="s">
        <v>60</v>
      </c>
      <c r="H18" s="22"/>
      <c r="I18" s="22"/>
      <c r="J18" s="23">
        <v>107530</v>
      </c>
    </row>
    <row r="19" spans="2:10" ht="15.75" customHeight="1">
      <c r="B19" s="14"/>
      <c r="C19" s="14"/>
      <c r="D19" s="20"/>
      <c r="E19" s="21" t="s">
        <v>57</v>
      </c>
      <c r="F19" s="21"/>
      <c r="G19" s="21" t="s">
        <v>60</v>
      </c>
      <c r="H19" s="22"/>
      <c r="I19" s="22"/>
      <c r="J19" s="23">
        <v>30512501</v>
      </c>
    </row>
    <row r="20" spans="2:10" ht="15.75" customHeight="1">
      <c r="B20" s="14"/>
      <c r="C20" s="14"/>
      <c r="D20" s="20"/>
      <c r="E20" s="21" t="s">
        <v>58</v>
      </c>
      <c r="F20" s="21"/>
      <c r="G20" s="21" t="s">
        <v>60</v>
      </c>
      <c r="H20" s="22"/>
      <c r="I20" s="22"/>
      <c r="J20" s="23">
        <v>21879960</v>
      </c>
    </row>
    <row r="21" spans="2:10" ht="15.75" customHeight="1">
      <c r="B21" s="14"/>
      <c r="C21" s="14"/>
      <c r="D21" s="20"/>
      <c r="E21" s="21" t="s">
        <v>58</v>
      </c>
      <c r="F21" s="21"/>
      <c r="G21" s="21" t="s">
        <v>60</v>
      </c>
      <c r="H21" s="22"/>
      <c r="I21" s="22"/>
      <c r="J21" s="23">
        <v>285919</v>
      </c>
    </row>
    <row r="22" spans="2:12" ht="15.75" customHeight="1">
      <c r="B22" s="14"/>
      <c r="C22" s="14"/>
      <c r="D22" s="20"/>
      <c r="E22" s="21"/>
      <c r="F22" s="21"/>
      <c r="G22" s="21"/>
      <c r="H22" s="22"/>
      <c r="I22" s="22"/>
      <c r="J22" s="23"/>
      <c r="L22" s="33"/>
    </row>
    <row r="23" spans="2:10" ht="15.75" customHeight="1">
      <c r="B23" s="14"/>
      <c r="C23" s="14"/>
      <c r="D23" s="20"/>
      <c r="E23" s="228" t="s">
        <v>94</v>
      </c>
      <c r="F23" s="229"/>
      <c r="G23" s="229"/>
      <c r="H23" s="229"/>
      <c r="I23" s="230"/>
      <c r="J23" s="28">
        <f>SUM(J13:J22)</f>
        <v>115473708</v>
      </c>
    </row>
    <row r="24" spans="2:10" ht="15.75" customHeight="1">
      <c r="B24" s="14"/>
      <c r="C24" s="14"/>
      <c r="D24" s="20" t="s">
        <v>14</v>
      </c>
      <c r="E24" s="34" t="s">
        <v>56</v>
      </c>
      <c r="F24" s="34" t="s">
        <v>10</v>
      </c>
      <c r="G24" s="34" t="s">
        <v>60</v>
      </c>
      <c r="H24" s="35"/>
      <c r="I24" s="35"/>
      <c r="J24" s="36">
        <v>1000000</v>
      </c>
    </row>
    <row r="25" spans="2:10" ht="15.75" customHeight="1">
      <c r="B25" s="14"/>
      <c r="C25" s="14"/>
      <c r="D25" s="20"/>
      <c r="E25" s="37" t="s">
        <v>56</v>
      </c>
      <c r="F25" s="37" t="s">
        <v>10</v>
      </c>
      <c r="G25" s="37" t="s">
        <v>60</v>
      </c>
      <c r="H25" s="38"/>
      <c r="I25" s="38"/>
      <c r="J25" s="39">
        <v>2961000</v>
      </c>
    </row>
    <row r="26" spans="2:10" ht="15.75" customHeight="1">
      <c r="B26" s="14"/>
      <c r="C26" s="14"/>
      <c r="D26" s="20"/>
      <c r="E26" s="21" t="s">
        <v>62</v>
      </c>
      <c r="F26" s="21" t="s">
        <v>10</v>
      </c>
      <c r="G26" s="21" t="s">
        <v>60</v>
      </c>
      <c r="H26" s="22"/>
      <c r="I26" s="22"/>
      <c r="J26" s="39">
        <v>30000000</v>
      </c>
    </row>
    <row r="27" spans="2:10" ht="15.75" customHeight="1">
      <c r="B27" s="14"/>
      <c r="C27" s="40"/>
      <c r="D27" s="20"/>
      <c r="E27" s="231" t="s">
        <v>95</v>
      </c>
      <c r="F27" s="232"/>
      <c r="G27" s="232"/>
      <c r="H27" s="232"/>
      <c r="I27" s="233"/>
      <c r="J27" s="28">
        <f>SUM(J24:J26)</f>
        <v>33961000</v>
      </c>
    </row>
    <row r="28" spans="2:10" ht="15.75" customHeight="1">
      <c r="B28" s="41"/>
      <c r="C28" s="234" t="s">
        <v>96</v>
      </c>
      <c r="D28" s="235"/>
      <c r="E28" s="235"/>
      <c r="F28" s="235"/>
      <c r="G28" s="235"/>
      <c r="H28" s="235"/>
      <c r="I28" s="236"/>
      <c r="J28" s="42">
        <f>J11+J23+J27</f>
        <v>149509879</v>
      </c>
    </row>
    <row r="29" spans="2:10" ht="15.75" customHeight="1">
      <c r="B29" s="14"/>
      <c r="C29" s="43"/>
      <c r="D29" s="44" t="s">
        <v>15</v>
      </c>
      <c r="E29" s="45" t="s">
        <v>52</v>
      </c>
      <c r="F29" s="45"/>
      <c r="G29" s="45" t="s">
        <v>87</v>
      </c>
      <c r="H29" s="46"/>
      <c r="I29" s="46"/>
      <c r="J29" s="47">
        <v>80259434</v>
      </c>
    </row>
    <row r="30" spans="2:10" ht="15.75" customHeight="1">
      <c r="B30" s="14"/>
      <c r="C30" s="48"/>
      <c r="D30" s="49"/>
      <c r="E30" s="50" t="s">
        <v>53</v>
      </c>
      <c r="F30" s="50"/>
      <c r="G30" s="50" t="s">
        <v>87</v>
      </c>
      <c r="H30" s="51"/>
      <c r="I30" s="51"/>
      <c r="J30" s="52">
        <v>7599874</v>
      </c>
    </row>
    <row r="31" spans="2:10" ht="15.75" customHeight="1">
      <c r="B31" s="14"/>
      <c r="C31" s="48"/>
      <c r="D31" s="49"/>
      <c r="E31" s="50" t="s">
        <v>54</v>
      </c>
      <c r="F31" s="50"/>
      <c r="G31" s="50" t="s">
        <v>87</v>
      </c>
      <c r="H31" s="51"/>
      <c r="I31" s="51"/>
      <c r="J31" s="53">
        <v>8376634</v>
      </c>
    </row>
    <row r="32" spans="2:10" ht="15.75" customHeight="1">
      <c r="B32" s="14"/>
      <c r="C32" s="48"/>
      <c r="D32" s="49"/>
      <c r="E32" s="45" t="s">
        <v>136</v>
      </c>
      <c r="F32" s="45"/>
      <c r="G32" s="45" t="s">
        <v>140</v>
      </c>
      <c r="H32" s="46"/>
      <c r="I32" s="46"/>
      <c r="J32" s="54">
        <v>30700</v>
      </c>
    </row>
    <row r="33" spans="2:10" ht="15.75" customHeight="1">
      <c r="B33" s="14"/>
      <c r="C33" s="237" t="s">
        <v>97</v>
      </c>
      <c r="D33" s="238"/>
      <c r="E33" s="238"/>
      <c r="F33" s="238"/>
      <c r="G33" s="238"/>
      <c r="H33" s="238"/>
      <c r="I33" s="239"/>
      <c r="J33" s="28">
        <f>SUM(J29:J32)</f>
        <v>96266642</v>
      </c>
    </row>
    <row r="34" spans="2:10" ht="15.75" customHeight="1">
      <c r="B34" s="14"/>
      <c r="C34" s="55"/>
      <c r="D34" s="56" t="s">
        <v>123</v>
      </c>
      <c r="E34" s="57"/>
      <c r="F34" s="58"/>
      <c r="G34" s="57"/>
      <c r="H34" s="58"/>
      <c r="I34" s="58"/>
      <c r="J34" s="59"/>
    </row>
    <row r="35" spans="2:10" ht="15.75" customHeight="1">
      <c r="B35" s="14"/>
      <c r="C35" s="60"/>
      <c r="D35" s="61"/>
      <c r="E35" s="237" t="s">
        <v>124</v>
      </c>
      <c r="F35" s="238"/>
      <c r="G35" s="238"/>
      <c r="H35" s="238"/>
      <c r="I35" s="239"/>
      <c r="J35" s="28">
        <f>SUM(J34)</f>
        <v>0</v>
      </c>
    </row>
    <row r="36" spans="1:11" s="67" customFormat="1" ht="15.75" customHeight="1">
      <c r="A36" s="62"/>
      <c r="B36" s="14"/>
      <c r="C36" s="63"/>
      <c r="D36" s="64" t="s">
        <v>16</v>
      </c>
      <c r="E36" s="57" t="s">
        <v>52</v>
      </c>
      <c r="F36" s="57"/>
      <c r="G36" s="57" t="s">
        <v>60</v>
      </c>
      <c r="H36" s="65"/>
      <c r="I36" s="65"/>
      <c r="J36" s="59">
        <v>54407</v>
      </c>
      <c r="K36" s="66"/>
    </row>
    <row r="37" spans="2:10" s="67" customFormat="1" ht="15.75" customHeight="1">
      <c r="B37" s="14"/>
      <c r="C37" s="68"/>
      <c r="D37" s="69"/>
      <c r="E37" s="57" t="s">
        <v>53</v>
      </c>
      <c r="F37" s="70"/>
      <c r="G37" s="57" t="s">
        <v>60</v>
      </c>
      <c r="H37" s="71"/>
      <c r="I37" s="71"/>
      <c r="J37" s="72">
        <v>7193</v>
      </c>
    </row>
    <row r="38" spans="2:10" s="67" customFormat="1" ht="15.75" customHeight="1">
      <c r="B38" s="14"/>
      <c r="C38" s="68"/>
      <c r="D38" s="73"/>
      <c r="E38" s="57" t="s">
        <v>54</v>
      </c>
      <c r="F38" s="70"/>
      <c r="G38" s="57" t="s">
        <v>60</v>
      </c>
      <c r="H38" s="71"/>
      <c r="I38" s="71"/>
      <c r="J38" s="72">
        <v>165570</v>
      </c>
    </row>
    <row r="39" spans="2:10" s="67" customFormat="1" ht="15.75" customHeight="1">
      <c r="B39" s="14"/>
      <c r="C39" s="60"/>
      <c r="D39" s="61"/>
      <c r="E39" s="237"/>
      <c r="F39" s="238"/>
      <c r="G39" s="238"/>
      <c r="H39" s="238"/>
      <c r="I39" s="239"/>
      <c r="J39" s="74">
        <f>J36+J37+J38</f>
        <v>227170</v>
      </c>
    </row>
    <row r="40" spans="2:10" s="67" customFormat="1" ht="15.75" customHeight="1">
      <c r="B40" s="14"/>
      <c r="C40" s="55"/>
      <c r="D40" s="75" t="s">
        <v>132</v>
      </c>
      <c r="E40" s="76" t="s">
        <v>54</v>
      </c>
      <c r="F40" s="57"/>
      <c r="G40" s="76" t="s">
        <v>127</v>
      </c>
      <c r="H40" s="65"/>
      <c r="I40" s="65"/>
      <c r="J40" s="72">
        <v>57200</v>
      </c>
    </row>
    <row r="41" spans="2:10" s="67" customFormat="1" ht="15.75" customHeight="1">
      <c r="B41" s="14"/>
      <c r="C41" s="77"/>
      <c r="D41" s="78"/>
      <c r="E41" s="234" t="s">
        <v>133</v>
      </c>
      <c r="F41" s="235"/>
      <c r="G41" s="235"/>
      <c r="H41" s="235"/>
      <c r="I41" s="236"/>
      <c r="J41" s="28">
        <f>SUM(J40:J40)</f>
        <v>57200</v>
      </c>
    </row>
    <row r="42" spans="2:10" ht="15.75" customHeight="1">
      <c r="B42" s="14"/>
      <c r="C42" s="43"/>
      <c r="D42" s="75" t="s">
        <v>17</v>
      </c>
      <c r="E42" s="70" t="s">
        <v>52</v>
      </c>
      <c r="F42" s="70"/>
      <c r="G42" s="70" t="s">
        <v>88</v>
      </c>
      <c r="H42" s="71"/>
      <c r="I42" s="71"/>
      <c r="J42" s="47">
        <v>98005</v>
      </c>
    </row>
    <row r="43" spans="2:10" ht="15.75" customHeight="1">
      <c r="B43" s="14"/>
      <c r="C43" s="48"/>
      <c r="D43" s="79"/>
      <c r="E43" s="76"/>
      <c r="F43" s="76"/>
      <c r="G43" s="76"/>
      <c r="H43" s="80"/>
      <c r="I43" s="80"/>
      <c r="J43" s="81"/>
    </row>
    <row r="44" spans="2:10" ht="15.75" customHeight="1">
      <c r="B44" s="14"/>
      <c r="C44" s="82"/>
      <c r="D44" s="83"/>
      <c r="E44" s="234" t="s">
        <v>98</v>
      </c>
      <c r="F44" s="235"/>
      <c r="G44" s="235"/>
      <c r="H44" s="235"/>
      <c r="I44" s="236"/>
      <c r="J44" s="84">
        <f>SUM(J42:J43)</f>
        <v>98005</v>
      </c>
    </row>
    <row r="45" spans="2:10" ht="15.75" customHeight="1">
      <c r="B45" s="14"/>
      <c r="C45" s="48"/>
      <c r="D45" s="85" t="s">
        <v>18</v>
      </c>
      <c r="E45" s="45" t="s">
        <v>141</v>
      </c>
      <c r="F45" s="86"/>
      <c r="G45" s="86" t="s">
        <v>142</v>
      </c>
      <c r="H45" s="87"/>
      <c r="I45" s="87"/>
      <c r="J45" s="47">
        <v>12293</v>
      </c>
    </row>
    <row r="46" spans="2:10" ht="15.75" customHeight="1">
      <c r="B46" s="14"/>
      <c r="C46" s="48"/>
      <c r="D46" s="85"/>
      <c r="E46" s="88" t="s">
        <v>143</v>
      </c>
      <c r="F46" s="88"/>
      <c r="G46" s="88" t="s">
        <v>142</v>
      </c>
      <c r="H46" s="89"/>
      <c r="I46" s="89"/>
      <c r="J46" s="53">
        <v>0</v>
      </c>
    </row>
    <row r="47" spans="2:10" ht="15.75" customHeight="1">
      <c r="B47" s="14"/>
      <c r="C47" s="48"/>
      <c r="D47" s="85"/>
      <c r="E47" s="90"/>
      <c r="F47" s="91"/>
      <c r="G47" s="91"/>
      <c r="H47" s="92"/>
      <c r="I47" s="92"/>
      <c r="J47" s="54"/>
    </row>
    <row r="48" spans="2:10" ht="15.75" customHeight="1">
      <c r="B48" s="93"/>
      <c r="C48" s="82"/>
      <c r="D48" s="83"/>
      <c r="E48" s="234" t="s">
        <v>99</v>
      </c>
      <c r="F48" s="235"/>
      <c r="G48" s="235"/>
      <c r="H48" s="235"/>
      <c r="I48" s="236"/>
      <c r="J48" s="28">
        <f>SUM(J45:J47)</f>
        <v>12293</v>
      </c>
    </row>
    <row r="49" spans="2:10" ht="15.75" customHeight="1">
      <c r="B49" s="240" t="s">
        <v>19</v>
      </c>
      <c r="C49" s="241"/>
      <c r="D49" s="241"/>
      <c r="E49" s="241"/>
      <c r="F49" s="241"/>
      <c r="G49" s="241"/>
      <c r="H49" s="241"/>
      <c r="I49" s="242"/>
      <c r="J49" s="94">
        <f>J28+J33+J35+J39+J41+J44+J48</f>
        <v>246171189</v>
      </c>
    </row>
    <row r="50" spans="2:10" ht="15.75" customHeight="1">
      <c r="B50" s="95"/>
      <c r="C50" s="243" t="s">
        <v>20</v>
      </c>
      <c r="D50" s="243"/>
      <c r="E50" s="97"/>
      <c r="F50" s="97"/>
      <c r="G50" s="97"/>
      <c r="H50" s="97"/>
      <c r="I50" s="97"/>
      <c r="J50" s="98">
        <v>0</v>
      </c>
    </row>
    <row r="51" spans="2:10" ht="15.75" customHeight="1">
      <c r="B51" s="95"/>
      <c r="C51" s="99"/>
      <c r="D51" s="96" t="s">
        <v>21</v>
      </c>
      <c r="E51" s="100" t="s">
        <v>10</v>
      </c>
      <c r="F51" s="100" t="s">
        <v>10</v>
      </c>
      <c r="G51" s="100" t="s">
        <v>10</v>
      </c>
      <c r="H51" s="101">
        <v>0</v>
      </c>
      <c r="I51" s="101">
        <v>0</v>
      </c>
      <c r="J51" s="102"/>
    </row>
    <row r="52" spans="2:11" ht="34.5" customHeight="1">
      <c r="B52" s="14"/>
      <c r="C52" s="14"/>
      <c r="D52" s="103" t="s">
        <v>84</v>
      </c>
      <c r="E52" s="104" t="s">
        <v>118</v>
      </c>
      <c r="F52" s="105" t="s">
        <v>10</v>
      </c>
      <c r="G52" s="106" t="s">
        <v>63</v>
      </c>
      <c r="H52" s="107"/>
      <c r="I52" s="107"/>
      <c r="J52" s="108">
        <v>6140400</v>
      </c>
      <c r="K52" s="109"/>
    </row>
    <row r="53" spans="2:16" ht="34.5" customHeight="1">
      <c r="B53" s="14"/>
      <c r="C53" s="14"/>
      <c r="D53" s="103"/>
      <c r="E53" s="110" t="s">
        <v>117</v>
      </c>
      <c r="F53" s="111"/>
      <c r="G53" s="112" t="s">
        <v>63</v>
      </c>
      <c r="H53" s="113"/>
      <c r="I53" s="113"/>
      <c r="J53" s="26">
        <v>2770000</v>
      </c>
      <c r="K53" s="109"/>
      <c r="L53" s="114"/>
      <c r="M53" s="114"/>
      <c r="N53" s="114"/>
      <c r="O53" s="114"/>
      <c r="P53" s="114"/>
    </row>
    <row r="54" spans="2:16" ht="15.75" customHeight="1">
      <c r="B54" s="115"/>
      <c r="C54" s="14"/>
      <c r="D54" s="116"/>
      <c r="E54" s="244" t="s">
        <v>100</v>
      </c>
      <c r="F54" s="245"/>
      <c r="G54" s="245"/>
      <c r="H54" s="245"/>
      <c r="I54" s="246"/>
      <c r="J54" s="28">
        <f>SUM(J52:J53)</f>
        <v>8910400</v>
      </c>
      <c r="L54" s="117"/>
      <c r="M54" s="117"/>
      <c r="N54" s="117"/>
      <c r="O54" s="114"/>
      <c r="P54" s="114"/>
    </row>
    <row r="55" spans="2:16" ht="34.5" customHeight="1">
      <c r="B55" s="115"/>
      <c r="C55" s="15"/>
      <c r="D55" s="118" t="s">
        <v>22</v>
      </c>
      <c r="E55" s="119" t="s">
        <v>116</v>
      </c>
      <c r="F55" s="120" t="s">
        <v>67</v>
      </c>
      <c r="G55" s="119" t="s">
        <v>63</v>
      </c>
      <c r="H55" s="121">
        <v>1596979001</v>
      </c>
      <c r="I55" s="121">
        <v>725057523</v>
      </c>
      <c r="J55" s="47">
        <f>H55-I55</f>
        <v>871921478</v>
      </c>
      <c r="K55" s="122"/>
      <c r="L55" s="123"/>
      <c r="M55" s="124"/>
      <c r="N55" s="124"/>
      <c r="O55" s="124"/>
      <c r="P55" s="114"/>
    </row>
    <row r="56" spans="2:16" ht="27.75" customHeight="1">
      <c r="B56" s="115"/>
      <c r="C56" s="14"/>
      <c r="D56" s="116"/>
      <c r="E56" s="125" t="s">
        <v>115</v>
      </c>
      <c r="F56" s="126" t="s">
        <v>68</v>
      </c>
      <c r="G56" s="127" t="s">
        <v>66</v>
      </c>
      <c r="H56" s="128">
        <v>59431000</v>
      </c>
      <c r="I56" s="128">
        <v>46568961</v>
      </c>
      <c r="J56" s="129">
        <f>H56-I56</f>
        <v>12862039</v>
      </c>
      <c r="K56" s="122"/>
      <c r="L56" s="130"/>
      <c r="M56" s="124"/>
      <c r="N56" s="124"/>
      <c r="O56" s="124"/>
      <c r="P56" s="114"/>
    </row>
    <row r="57" spans="2:16" ht="16.5" customHeight="1">
      <c r="B57" s="14"/>
      <c r="C57" s="40"/>
      <c r="D57" s="116"/>
      <c r="E57" s="244" t="s">
        <v>101</v>
      </c>
      <c r="F57" s="245"/>
      <c r="G57" s="245"/>
      <c r="H57" s="131">
        <f>SUM(H55:H56)</f>
        <v>1656410001</v>
      </c>
      <c r="I57" s="131">
        <f>SUM(I55:I56)</f>
        <v>771626484</v>
      </c>
      <c r="J57" s="28">
        <f>SUM(J55:J56)</f>
        <v>884783517</v>
      </c>
      <c r="L57" s="123"/>
      <c r="M57" s="124"/>
      <c r="N57" s="124"/>
      <c r="O57" s="124"/>
      <c r="P57" s="114"/>
    </row>
    <row r="58" spans="2:16" ht="15.75" customHeight="1">
      <c r="B58" s="132"/>
      <c r="C58" s="132"/>
      <c r="D58" s="133" t="s">
        <v>23</v>
      </c>
      <c r="E58" s="134" t="s">
        <v>120</v>
      </c>
      <c r="F58" s="134" t="s">
        <v>10</v>
      </c>
      <c r="G58" s="134" t="s">
        <v>64</v>
      </c>
      <c r="H58" s="135"/>
      <c r="I58" s="135"/>
      <c r="J58" s="136">
        <v>1000000</v>
      </c>
      <c r="L58" s="114"/>
      <c r="M58" s="137"/>
      <c r="N58" s="137"/>
      <c r="O58" s="137"/>
      <c r="P58" s="114"/>
    </row>
    <row r="59" spans="2:10" ht="15.75" customHeight="1">
      <c r="B59" s="240" t="s">
        <v>24</v>
      </c>
      <c r="C59" s="241"/>
      <c r="D59" s="241"/>
      <c r="E59" s="241"/>
      <c r="F59" s="241"/>
      <c r="G59" s="241"/>
      <c r="H59" s="241"/>
      <c r="I59" s="242"/>
      <c r="J59" s="94">
        <f>J54+J57+J58</f>
        <v>894693917</v>
      </c>
    </row>
    <row r="60" spans="2:10" ht="15.75" customHeight="1">
      <c r="B60" s="95"/>
      <c r="C60" s="99"/>
      <c r="D60" s="96" t="s">
        <v>25</v>
      </c>
      <c r="E60" s="100" t="s">
        <v>10</v>
      </c>
      <c r="F60" s="100" t="s">
        <v>10</v>
      </c>
      <c r="G60" s="100" t="s">
        <v>10</v>
      </c>
      <c r="H60" s="101">
        <v>0</v>
      </c>
      <c r="I60" s="101">
        <v>0</v>
      </c>
      <c r="J60" s="98">
        <v>0</v>
      </c>
    </row>
    <row r="61" spans="2:10" ht="29.25" customHeight="1">
      <c r="B61" s="14"/>
      <c r="C61" s="14"/>
      <c r="D61" s="116" t="s">
        <v>22</v>
      </c>
      <c r="E61" s="138" t="s">
        <v>69</v>
      </c>
      <c r="F61" s="139" t="s">
        <v>70</v>
      </c>
      <c r="G61" s="140" t="s">
        <v>72</v>
      </c>
      <c r="H61" s="141">
        <v>2240637</v>
      </c>
      <c r="I61" s="141">
        <v>1817156</v>
      </c>
      <c r="J61" s="19">
        <f>H61-I61</f>
        <v>423481</v>
      </c>
    </row>
    <row r="62" spans="2:10" ht="29.25" customHeight="1">
      <c r="B62" s="14"/>
      <c r="C62" s="14"/>
      <c r="D62" s="116"/>
      <c r="E62" s="111" t="s">
        <v>73</v>
      </c>
      <c r="F62" s="142" t="s">
        <v>71</v>
      </c>
      <c r="G62" s="143" t="s">
        <v>119</v>
      </c>
      <c r="H62" s="144">
        <v>4325265</v>
      </c>
      <c r="I62" s="144">
        <v>4325258</v>
      </c>
      <c r="J62" s="26">
        <f>H62-I62</f>
        <v>7</v>
      </c>
    </row>
    <row r="63" spans="2:15" ht="18.75" customHeight="1">
      <c r="B63" s="14"/>
      <c r="C63" s="14"/>
      <c r="D63" s="116"/>
      <c r="E63" s="247" t="s">
        <v>101</v>
      </c>
      <c r="F63" s="248"/>
      <c r="G63" s="248"/>
      <c r="H63" s="145">
        <f>SUM(H61:H62)</f>
        <v>6565902</v>
      </c>
      <c r="I63" s="145">
        <f>SUM(I61:I62)</f>
        <v>6142414</v>
      </c>
      <c r="J63" s="146">
        <f>SUM(J61:J62)</f>
        <v>423488</v>
      </c>
      <c r="L63" s="114"/>
      <c r="M63" s="114"/>
      <c r="N63" s="114"/>
      <c r="O63" s="114"/>
    </row>
    <row r="64" spans="2:15" ht="36.75" customHeight="1">
      <c r="B64" s="14"/>
      <c r="C64" s="15"/>
      <c r="D64" s="118" t="s">
        <v>26</v>
      </c>
      <c r="E64" s="105" t="s">
        <v>65</v>
      </c>
      <c r="F64" s="139" t="s">
        <v>67</v>
      </c>
      <c r="G64" s="147" t="s">
        <v>74</v>
      </c>
      <c r="H64" s="141">
        <v>16444000</v>
      </c>
      <c r="I64" s="141">
        <v>9776216</v>
      </c>
      <c r="J64" s="19">
        <f>H64-I64</f>
        <v>6667784</v>
      </c>
      <c r="L64" s="117"/>
      <c r="M64" s="117"/>
      <c r="N64" s="117"/>
      <c r="O64" s="114"/>
    </row>
    <row r="65" spans="2:15" ht="25.5" customHeight="1">
      <c r="B65" s="14"/>
      <c r="C65" s="14"/>
      <c r="D65" s="103"/>
      <c r="E65" s="148" t="s">
        <v>73</v>
      </c>
      <c r="F65" s="142" t="s">
        <v>71</v>
      </c>
      <c r="G65" s="149" t="s">
        <v>75</v>
      </c>
      <c r="H65" s="144">
        <v>2487849</v>
      </c>
      <c r="I65" s="144">
        <v>2313516</v>
      </c>
      <c r="J65" s="26">
        <f>H65-I65</f>
        <v>174333</v>
      </c>
      <c r="L65" s="114"/>
      <c r="M65" s="150"/>
      <c r="N65" s="124"/>
      <c r="O65" s="124"/>
    </row>
    <row r="66" spans="2:15" ht="18" customHeight="1">
      <c r="B66" s="14"/>
      <c r="C66" s="40"/>
      <c r="D66" s="151"/>
      <c r="E66" s="247" t="s">
        <v>102</v>
      </c>
      <c r="F66" s="248"/>
      <c r="G66" s="249"/>
      <c r="H66" s="145">
        <f>SUM(H64:H65)</f>
        <v>18931849</v>
      </c>
      <c r="I66" s="145">
        <f>SUM(I64:I65)</f>
        <v>12089732</v>
      </c>
      <c r="J66" s="146">
        <f>SUM(J64:J65)</f>
        <v>6842117</v>
      </c>
      <c r="L66" s="153"/>
      <c r="M66" s="150"/>
      <c r="N66" s="124"/>
      <c r="O66" s="124"/>
    </row>
    <row r="67" spans="2:15" ht="26.25" customHeight="1">
      <c r="B67" s="14"/>
      <c r="C67" s="15"/>
      <c r="D67" s="118" t="s">
        <v>27</v>
      </c>
      <c r="E67" s="105" t="s">
        <v>52</v>
      </c>
      <c r="F67" s="105"/>
      <c r="G67" s="154" t="s">
        <v>137</v>
      </c>
      <c r="H67" s="155">
        <v>11213000</v>
      </c>
      <c r="I67" s="155">
        <v>1248380</v>
      </c>
      <c r="J67" s="156">
        <f>H67-I67</f>
        <v>9964620</v>
      </c>
      <c r="L67" s="114"/>
      <c r="M67" s="157"/>
      <c r="N67" s="157"/>
      <c r="O67" s="157"/>
    </row>
    <row r="68" spans="2:15" ht="26.25" customHeight="1">
      <c r="B68" s="14"/>
      <c r="C68" s="14"/>
      <c r="D68" s="103"/>
      <c r="E68" s="158"/>
      <c r="F68" s="159"/>
      <c r="G68" s="160" t="s">
        <v>77</v>
      </c>
      <c r="H68" s="161">
        <v>1045000</v>
      </c>
      <c r="I68" s="161">
        <v>5834</v>
      </c>
      <c r="J68" s="162">
        <f>H68-I68</f>
        <v>1039166</v>
      </c>
      <c r="L68" s="114"/>
      <c r="M68" s="163"/>
      <c r="N68" s="163"/>
      <c r="O68" s="137"/>
    </row>
    <row r="69" spans="2:15" ht="26.25" customHeight="1">
      <c r="B69" s="14"/>
      <c r="C69" s="14"/>
      <c r="D69" s="103"/>
      <c r="E69" s="148" t="s">
        <v>53</v>
      </c>
      <c r="F69" s="111"/>
      <c r="G69" s="143" t="s">
        <v>139</v>
      </c>
      <c r="H69" s="144">
        <v>5287000</v>
      </c>
      <c r="I69" s="144">
        <v>588619</v>
      </c>
      <c r="J69" s="162">
        <f>H69-I69</f>
        <v>4698381</v>
      </c>
      <c r="L69" s="114"/>
      <c r="M69" s="163"/>
      <c r="N69" s="163"/>
      <c r="O69" s="137"/>
    </row>
    <row r="70" spans="2:16" ht="18.75" customHeight="1">
      <c r="B70" s="14"/>
      <c r="C70" s="40"/>
      <c r="D70" s="151"/>
      <c r="E70" s="251" t="s">
        <v>138</v>
      </c>
      <c r="F70" s="252"/>
      <c r="G70" s="253"/>
      <c r="H70" s="164">
        <f>SUM(H67:H69)</f>
        <v>17545000</v>
      </c>
      <c r="I70" s="164">
        <f>SUM(I67:I69)</f>
        <v>1842833</v>
      </c>
      <c r="J70" s="165">
        <f>SUM(J67:J69)</f>
        <v>15702167</v>
      </c>
      <c r="L70" s="114"/>
      <c r="M70" s="157"/>
      <c r="N70" s="157"/>
      <c r="O70" s="157"/>
      <c r="P70" s="67"/>
    </row>
    <row r="71" spans="2:10" ht="15.75" customHeight="1">
      <c r="B71" s="14"/>
      <c r="C71" s="14"/>
      <c r="D71" s="116" t="s">
        <v>28</v>
      </c>
      <c r="E71" s="29" t="s">
        <v>86</v>
      </c>
      <c r="F71" s="29"/>
      <c r="G71" s="29" t="s">
        <v>85</v>
      </c>
      <c r="H71" s="166">
        <v>4273500</v>
      </c>
      <c r="I71" s="166">
        <v>4273499</v>
      </c>
      <c r="J71" s="36">
        <f>H71-I71</f>
        <v>1</v>
      </c>
    </row>
    <row r="72" spans="2:10" ht="15.75" customHeight="1">
      <c r="B72" s="14"/>
      <c r="C72" s="14"/>
      <c r="D72" s="116"/>
      <c r="E72" s="167" t="s">
        <v>82</v>
      </c>
      <c r="F72" s="167"/>
      <c r="G72" s="29" t="s">
        <v>85</v>
      </c>
      <c r="H72" s="168">
        <v>957730</v>
      </c>
      <c r="I72" s="168">
        <v>957729</v>
      </c>
      <c r="J72" s="169">
        <f>H72-I72</f>
        <v>1</v>
      </c>
    </row>
    <row r="73" spans="2:10" ht="15.75" customHeight="1">
      <c r="B73" s="14"/>
      <c r="C73" s="40"/>
      <c r="D73" s="170"/>
      <c r="E73" s="247" t="s">
        <v>103</v>
      </c>
      <c r="F73" s="248"/>
      <c r="G73" s="248"/>
      <c r="H73" s="164">
        <f>SUM(H71:H72)</f>
        <v>5231230</v>
      </c>
      <c r="I73" s="164">
        <f>SUM(I71:I72)</f>
        <v>5231228</v>
      </c>
      <c r="J73" s="165">
        <f>SUM(J71:J72)</f>
        <v>2</v>
      </c>
    </row>
    <row r="74" spans="2:10" ht="27.75" customHeight="1">
      <c r="B74" s="14"/>
      <c r="C74" s="15"/>
      <c r="D74" s="118" t="s">
        <v>29</v>
      </c>
      <c r="E74" s="171" t="s">
        <v>52</v>
      </c>
      <c r="F74" s="29"/>
      <c r="G74" s="172" t="s">
        <v>79</v>
      </c>
      <c r="H74" s="166">
        <v>72882510</v>
      </c>
      <c r="I74" s="166">
        <v>64244474</v>
      </c>
      <c r="J74" s="36">
        <f>H74-I74</f>
        <v>8638036</v>
      </c>
    </row>
    <row r="75" spans="2:10" ht="27.75" customHeight="1">
      <c r="B75" s="14"/>
      <c r="C75" s="14"/>
      <c r="D75" s="103"/>
      <c r="E75" s="159" t="s">
        <v>53</v>
      </c>
      <c r="F75" s="159"/>
      <c r="G75" s="173" t="s">
        <v>78</v>
      </c>
      <c r="H75" s="174">
        <v>24854633</v>
      </c>
      <c r="I75" s="174">
        <v>20305216</v>
      </c>
      <c r="J75" s="53">
        <f>H75-I75</f>
        <v>4549417</v>
      </c>
    </row>
    <row r="76" spans="2:10" ht="27.75" customHeight="1">
      <c r="B76" s="14"/>
      <c r="C76" s="14"/>
      <c r="D76" s="103"/>
      <c r="E76" s="175" t="s">
        <v>54</v>
      </c>
      <c r="F76" s="167"/>
      <c r="G76" s="176" t="s">
        <v>80</v>
      </c>
      <c r="H76" s="168">
        <v>20507831</v>
      </c>
      <c r="I76" s="168">
        <v>18480000</v>
      </c>
      <c r="J76" s="169">
        <f>H76-I76</f>
        <v>2027831</v>
      </c>
    </row>
    <row r="77" spans="2:10" ht="27.75" customHeight="1">
      <c r="B77" s="14"/>
      <c r="C77" s="14"/>
      <c r="D77" s="103"/>
      <c r="E77" s="175" t="s">
        <v>134</v>
      </c>
      <c r="F77" s="167"/>
      <c r="G77" s="176" t="s">
        <v>135</v>
      </c>
      <c r="H77" s="168">
        <v>990000</v>
      </c>
      <c r="I77" s="168">
        <v>192885</v>
      </c>
      <c r="J77" s="169">
        <f>H77-I77</f>
        <v>797115</v>
      </c>
    </row>
    <row r="78" spans="2:10" ht="15.75" customHeight="1">
      <c r="B78" s="14"/>
      <c r="C78" s="40"/>
      <c r="D78" s="151"/>
      <c r="E78" s="247" t="s">
        <v>104</v>
      </c>
      <c r="F78" s="248"/>
      <c r="G78" s="248"/>
      <c r="H78" s="177">
        <f>SUM(H74:H77)</f>
        <v>119234974</v>
      </c>
      <c r="I78" s="177">
        <f>SUM(I74:I77)</f>
        <v>103222575</v>
      </c>
      <c r="J78" s="165">
        <f>SUM(J74:J77)</f>
        <v>16012399</v>
      </c>
    </row>
    <row r="79" spans="2:10" ht="15.75" customHeight="1">
      <c r="B79" s="14"/>
      <c r="C79" s="14"/>
      <c r="D79" s="116" t="s">
        <v>30</v>
      </c>
      <c r="E79" s="178" t="s">
        <v>52</v>
      </c>
      <c r="F79" s="105"/>
      <c r="G79" s="178" t="s">
        <v>81</v>
      </c>
      <c r="H79" s="179">
        <v>341960</v>
      </c>
      <c r="I79" s="179">
        <v>0</v>
      </c>
      <c r="J79" s="47">
        <f>H79-I79</f>
        <v>341960</v>
      </c>
    </row>
    <row r="80" spans="2:10" ht="15.75" customHeight="1">
      <c r="B80" s="14"/>
      <c r="C80" s="14"/>
      <c r="D80" s="116"/>
      <c r="E80" s="24" t="s">
        <v>53</v>
      </c>
      <c r="F80" s="111"/>
      <c r="G80" s="24" t="s">
        <v>81</v>
      </c>
      <c r="H80" s="144">
        <v>117008</v>
      </c>
      <c r="I80" s="144">
        <v>0</v>
      </c>
      <c r="J80" s="81">
        <f>H80-I80</f>
        <v>117008</v>
      </c>
    </row>
    <row r="81" spans="2:10" ht="15.75" customHeight="1">
      <c r="B81" s="14"/>
      <c r="C81" s="14"/>
      <c r="D81" s="116"/>
      <c r="E81" s="247" t="s">
        <v>107</v>
      </c>
      <c r="F81" s="248"/>
      <c r="G81" s="250"/>
      <c r="H81" s="168">
        <f>SUM(H79:H80)</f>
        <v>458968</v>
      </c>
      <c r="I81" s="168">
        <f>SUM(I79:I80)</f>
        <v>0</v>
      </c>
      <c r="J81" s="42">
        <f>SUM(J79:J80)</f>
        <v>458968</v>
      </c>
    </row>
    <row r="82" spans="2:10" ht="15.75" customHeight="1">
      <c r="B82" s="14"/>
      <c r="C82" s="15"/>
      <c r="D82" s="118" t="s">
        <v>130</v>
      </c>
      <c r="E82" s="178" t="s">
        <v>52</v>
      </c>
      <c r="F82" s="105"/>
      <c r="G82" s="152"/>
      <c r="H82" s="166">
        <v>1139715</v>
      </c>
      <c r="I82" s="166">
        <v>693795</v>
      </c>
      <c r="J82" s="47">
        <f>H82-I82</f>
        <v>445920</v>
      </c>
    </row>
    <row r="83" spans="2:10" ht="15.75" customHeight="1">
      <c r="B83" s="14"/>
      <c r="C83" s="180"/>
      <c r="D83" s="181"/>
      <c r="E83" s="247" t="s">
        <v>131</v>
      </c>
      <c r="F83" s="248"/>
      <c r="G83" s="250"/>
      <c r="H83" s="164"/>
      <c r="I83" s="164"/>
      <c r="J83" s="28">
        <f>SUM(J82)</f>
        <v>445920</v>
      </c>
    </row>
    <row r="84" spans="2:10" ht="15.75" customHeight="1">
      <c r="B84" s="14"/>
      <c r="C84" s="15"/>
      <c r="D84" s="118" t="s">
        <v>31</v>
      </c>
      <c r="E84" s="178" t="s">
        <v>52</v>
      </c>
      <c r="F84" s="105"/>
      <c r="G84" s="178" t="s">
        <v>76</v>
      </c>
      <c r="H84" s="179"/>
      <c r="I84" s="179"/>
      <c r="J84" s="47">
        <v>29818791</v>
      </c>
    </row>
    <row r="85" spans="2:10" ht="15.75" customHeight="1">
      <c r="B85" s="14"/>
      <c r="C85" s="14"/>
      <c r="D85" s="116"/>
      <c r="E85" s="21" t="s">
        <v>53</v>
      </c>
      <c r="F85" s="159"/>
      <c r="G85" s="21" t="s">
        <v>76</v>
      </c>
      <c r="H85" s="161"/>
      <c r="I85" s="161"/>
      <c r="J85" s="53">
        <v>7325993</v>
      </c>
    </row>
    <row r="86" spans="2:10" ht="15.75" customHeight="1">
      <c r="B86" s="14"/>
      <c r="C86" s="14"/>
      <c r="D86" s="116"/>
      <c r="E86" s="182" t="s">
        <v>54</v>
      </c>
      <c r="F86" s="167"/>
      <c r="G86" s="182" t="s">
        <v>76</v>
      </c>
      <c r="H86" s="168"/>
      <c r="I86" s="168"/>
      <c r="J86" s="169">
        <v>9281958</v>
      </c>
    </row>
    <row r="87" spans="2:10" ht="15.75" customHeight="1">
      <c r="B87" s="14"/>
      <c r="C87" s="14"/>
      <c r="D87" s="116"/>
      <c r="E87" s="251" t="s">
        <v>105</v>
      </c>
      <c r="F87" s="252"/>
      <c r="G87" s="252"/>
      <c r="H87" s="252"/>
      <c r="I87" s="253"/>
      <c r="J87" s="146">
        <f>SUM(J84:J86)</f>
        <v>46426742</v>
      </c>
    </row>
    <row r="88" spans="2:10" ht="15.75" customHeight="1">
      <c r="B88" s="14"/>
      <c r="C88" s="15"/>
      <c r="D88" s="118" t="s">
        <v>32</v>
      </c>
      <c r="E88" s="183" t="s">
        <v>10</v>
      </c>
      <c r="F88" s="100" t="s">
        <v>10</v>
      </c>
      <c r="G88" s="183" t="s">
        <v>10</v>
      </c>
      <c r="H88" s="184"/>
      <c r="I88" s="184"/>
      <c r="J88" s="185"/>
    </row>
    <row r="89" spans="2:10" ht="29.25" customHeight="1">
      <c r="B89" s="14"/>
      <c r="C89" s="14"/>
      <c r="D89" s="186"/>
      <c r="E89" s="187" t="s">
        <v>52</v>
      </c>
      <c r="F89" s="105" t="s">
        <v>10</v>
      </c>
      <c r="G89" s="154" t="s">
        <v>89</v>
      </c>
      <c r="H89" s="179"/>
      <c r="I89" s="179"/>
      <c r="J89" s="108">
        <v>13870000</v>
      </c>
    </row>
    <row r="90" spans="2:10" ht="24.75" customHeight="1">
      <c r="B90" s="14"/>
      <c r="C90" s="14"/>
      <c r="D90" s="188"/>
      <c r="E90" s="187" t="s">
        <v>53</v>
      </c>
      <c r="F90" s="105"/>
      <c r="G90" s="154" t="s">
        <v>90</v>
      </c>
      <c r="H90" s="107"/>
      <c r="I90" s="107"/>
      <c r="J90" s="47">
        <v>48136883</v>
      </c>
    </row>
    <row r="91" spans="2:10" ht="24.75" customHeight="1">
      <c r="B91" s="14"/>
      <c r="C91" s="14"/>
      <c r="D91" s="103"/>
      <c r="E91" s="24" t="s">
        <v>54</v>
      </c>
      <c r="F91" s="111"/>
      <c r="G91" s="143" t="s">
        <v>91</v>
      </c>
      <c r="H91" s="113"/>
      <c r="I91" s="113"/>
      <c r="J91" s="26">
        <v>21072123</v>
      </c>
    </row>
    <row r="92" spans="2:10" ht="15.75" customHeight="1">
      <c r="B92" s="14"/>
      <c r="C92" s="14"/>
      <c r="D92" s="103"/>
      <c r="E92" s="251" t="s">
        <v>106</v>
      </c>
      <c r="F92" s="252"/>
      <c r="G92" s="252"/>
      <c r="H92" s="252"/>
      <c r="I92" s="253"/>
      <c r="J92" s="146">
        <f>SUM(J89:J91)</f>
        <v>83079006</v>
      </c>
    </row>
    <row r="93" spans="2:10" ht="15.75" customHeight="1">
      <c r="B93" s="14"/>
      <c r="C93" s="189"/>
      <c r="D93" s="190" t="s">
        <v>33</v>
      </c>
      <c r="E93" s="191" t="s">
        <v>54</v>
      </c>
      <c r="F93" s="105" t="s">
        <v>10</v>
      </c>
      <c r="G93" s="178" t="s">
        <v>92</v>
      </c>
      <c r="H93" s="107">
        <v>735000</v>
      </c>
      <c r="I93" s="107">
        <v>0</v>
      </c>
      <c r="J93" s="192">
        <f>H93-I93</f>
        <v>735000</v>
      </c>
    </row>
    <row r="94" spans="2:10" ht="15.75" customHeight="1">
      <c r="B94" s="240" t="s">
        <v>34</v>
      </c>
      <c r="C94" s="241"/>
      <c r="D94" s="241"/>
      <c r="E94" s="241"/>
      <c r="F94" s="241"/>
      <c r="G94" s="241"/>
      <c r="H94" s="241"/>
      <c r="I94" s="242"/>
      <c r="J94" s="193">
        <f>J63+J66+J70+J73+J78+J81+J83+J87++J92+J93</f>
        <v>170125809</v>
      </c>
    </row>
    <row r="95" spans="2:10" ht="15.75" customHeight="1">
      <c r="B95" s="240" t="s">
        <v>35</v>
      </c>
      <c r="C95" s="241"/>
      <c r="D95" s="241"/>
      <c r="E95" s="241"/>
      <c r="F95" s="241"/>
      <c r="G95" s="241"/>
      <c r="H95" s="241"/>
      <c r="I95" s="242"/>
      <c r="J95" s="193">
        <f>J59+J94</f>
        <v>1064819726</v>
      </c>
    </row>
    <row r="96" spans="2:10" ht="15.75" customHeight="1">
      <c r="B96" s="240" t="s">
        <v>36</v>
      </c>
      <c r="C96" s="241"/>
      <c r="D96" s="241"/>
      <c r="E96" s="241"/>
      <c r="F96" s="241"/>
      <c r="G96" s="241"/>
      <c r="H96" s="241"/>
      <c r="I96" s="242"/>
      <c r="J96" s="193">
        <f>J49+J59+J94</f>
        <v>1310990915</v>
      </c>
    </row>
    <row r="97" spans="2:10" ht="15.75" customHeight="1">
      <c r="B97" s="254" t="s">
        <v>37</v>
      </c>
      <c r="C97" s="243"/>
      <c r="D97" s="243"/>
      <c r="E97" s="99"/>
      <c r="F97" s="99"/>
      <c r="G97" s="99"/>
      <c r="H97" s="99"/>
      <c r="I97" s="99"/>
      <c r="J97" s="194">
        <v>0</v>
      </c>
    </row>
    <row r="98" spans="2:10" ht="15.75" customHeight="1">
      <c r="B98" s="189"/>
      <c r="C98" s="258" t="s">
        <v>38</v>
      </c>
      <c r="D98" s="258"/>
      <c r="E98" s="97"/>
      <c r="F98" s="97"/>
      <c r="G98" s="97"/>
      <c r="H98" s="97"/>
      <c r="I98" s="97"/>
      <c r="J98" s="98">
        <v>0</v>
      </c>
    </row>
    <row r="99" spans="2:10" ht="15.75" customHeight="1">
      <c r="B99" s="14"/>
      <c r="C99" s="14"/>
      <c r="D99" s="103" t="s">
        <v>39</v>
      </c>
      <c r="E99" s="195" t="s">
        <v>52</v>
      </c>
      <c r="F99" s="105"/>
      <c r="G99" s="105"/>
      <c r="H99" s="179"/>
      <c r="I99" s="196"/>
      <c r="J99" s="108">
        <v>20368216</v>
      </c>
    </row>
    <row r="100" spans="2:11" ht="15.75" customHeight="1">
      <c r="B100" s="14"/>
      <c r="C100" s="14"/>
      <c r="D100" s="103"/>
      <c r="E100" s="159" t="s">
        <v>53</v>
      </c>
      <c r="F100" s="159"/>
      <c r="G100" s="159"/>
      <c r="H100" s="161"/>
      <c r="I100" s="197"/>
      <c r="J100" s="23">
        <v>4909812</v>
      </c>
      <c r="K100" s="198"/>
    </row>
    <row r="101" spans="2:11" ht="15.75" customHeight="1">
      <c r="B101" s="14"/>
      <c r="C101" s="14"/>
      <c r="D101" s="103"/>
      <c r="E101" s="171" t="s">
        <v>54</v>
      </c>
      <c r="F101" s="29"/>
      <c r="G101" s="29"/>
      <c r="H101" s="166"/>
      <c r="I101" s="145"/>
      <c r="J101" s="169">
        <v>7435866</v>
      </c>
      <c r="K101" s="198"/>
    </row>
    <row r="102" spans="2:10" ht="15.75" customHeight="1">
      <c r="B102" s="14"/>
      <c r="C102" s="199"/>
      <c r="D102" s="200"/>
      <c r="E102" s="259" t="s">
        <v>108</v>
      </c>
      <c r="F102" s="260"/>
      <c r="G102" s="260"/>
      <c r="H102" s="260"/>
      <c r="I102" s="261"/>
      <c r="J102" s="146">
        <f>SUM(J99:J101)</f>
        <v>32713894</v>
      </c>
    </row>
    <row r="103" spans="2:10" ht="15.75" customHeight="1">
      <c r="B103" s="14"/>
      <c r="C103" s="14"/>
      <c r="D103" s="103" t="s">
        <v>109</v>
      </c>
      <c r="E103" s="201" t="s">
        <v>52</v>
      </c>
      <c r="F103" s="105"/>
      <c r="G103" s="105"/>
      <c r="H103" s="179"/>
      <c r="I103" s="196"/>
      <c r="J103" s="108">
        <v>17354440</v>
      </c>
    </row>
    <row r="104" spans="2:10" ht="15.75" customHeight="1">
      <c r="B104" s="14"/>
      <c r="C104" s="14"/>
      <c r="D104" s="103"/>
      <c r="E104" s="148" t="s">
        <v>53</v>
      </c>
      <c r="F104" s="111"/>
      <c r="G104" s="111"/>
      <c r="H104" s="144"/>
      <c r="I104" s="202"/>
      <c r="J104" s="26">
        <v>4825560</v>
      </c>
    </row>
    <row r="105" spans="2:10" ht="15.75" customHeight="1">
      <c r="B105" s="14"/>
      <c r="C105" s="40"/>
      <c r="D105" s="151"/>
      <c r="E105" s="251" t="s">
        <v>110</v>
      </c>
      <c r="F105" s="252"/>
      <c r="G105" s="252"/>
      <c r="H105" s="252"/>
      <c r="I105" s="253"/>
      <c r="J105" s="146">
        <f>SUM(J103:J104)</f>
        <v>22180000</v>
      </c>
    </row>
    <row r="106" spans="2:10" ht="15.75" customHeight="1">
      <c r="B106" s="14"/>
      <c r="C106" s="15"/>
      <c r="D106" s="118" t="s">
        <v>40</v>
      </c>
      <c r="E106" s="195" t="s">
        <v>55</v>
      </c>
      <c r="F106" s="105"/>
      <c r="G106" s="105"/>
      <c r="H106" s="203"/>
      <c r="I106" s="204"/>
      <c r="J106" s="108">
        <v>0</v>
      </c>
    </row>
    <row r="107" spans="2:10" ht="15.75" customHeight="1">
      <c r="B107" s="14"/>
      <c r="C107" s="14"/>
      <c r="D107" s="103"/>
      <c r="E107" s="159" t="s">
        <v>144</v>
      </c>
      <c r="F107" s="159"/>
      <c r="G107" s="159"/>
      <c r="H107" s="205"/>
      <c r="I107" s="206"/>
      <c r="J107" s="23">
        <v>0</v>
      </c>
    </row>
    <row r="108" spans="2:10" ht="15.75" customHeight="1">
      <c r="B108" s="14"/>
      <c r="C108" s="14"/>
      <c r="D108" s="103"/>
      <c r="E108" s="159" t="s">
        <v>53</v>
      </c>
      <c r="F108" s="159"/>
      <c r="G108" s="159"/>
      <c r="H108" s="205"/>
      <c r="I108" s="206"/>
      <c r="J108" s="23">
        <v>0</v>
      </c>
    </row>
    <row r="109" spans="2:10" ht="15.75" customHeight="1">
      <c r="B109" s="14"/>
      <c r="C109" s="14"/>
      <c r="D109" s="103"/>
      <c r="E109" s="111" t="s">
        <v>54</v>
      </c>
      <c r="F109" s="111"/>
      <c r="G109" s="111"/>
      <c r="H109" s="207"/>
      <c r="I109" s="208"/>
      <c r="J109" s="26">
        <v>20386</v>
      </c>
    </row>
    <row r="110" spans="2:10" ht="15.75" customHeight="1">
      <c r="B110" s="14"/>
      <c r="C110" s="40"/>
      <c r="D110" s="151"/>
      <c r="E110" s="247" t="s">
        <v>111</v>
      </c>
      <c r="F110" s="248"/>
      <c r="G110" s="248"/>
      <c r="H110" s="248"/>
      <c r="I110" s="250"/>
      <c r="J110" s="165">
        <f>SUM(J106:J109)</f>
        <v>20386</v>
      </c>
    </row>
    <row r="111" spans="2:10" ht="15.75" customHeight="1">
      <c r="B111" s="14"/>
      <c r="C111" s="14"/>
      <c r="D111" s="116" t="s">
        <v>41</v>
      </c>
      <c r="E111" s="209" t="s">
        <v>10</v>
      </c>
      <c r="F111" s="158" t="s">
        <v>10</v>
      </c>
      <c r="G111" s="158" t="s">
        <v>10</v>
      </c>
      <c r="H111" s="210"/>
      <c r="I111" s="211"/>
      <c r="J111" s="146"/>
    </row>
    <row r="112" spans="2:10" ht="15.75" customHeight="1">
      <c r="B112" s="14"/>
      <c r="C112" s="14"/>
      <c r="D112" s="116" t="s">
        <v>42</v>
      </c>
      <c r="E112" s="212"/>
      <c r="F112" s="212"/>
      <c r="G112" s="212"/>
      <c r="H112" s="197"/>
      <c r="I112" s="213"/>
      <c r="J112" s="23">
        <v>19667</v>
      </c>
    </row>
    <row r="113" spans="2:10" ht="15.75" customHeight="1">
      <c r="B113" s="14"/>
      <c r="C113" s="14"/>
      <c r="D113" s="116" t="s">
        <v>43</v>
      </c>
      <c r="E113" s="212" t="s">
        <v>10</v>
      </c>
      <c r="F113" s="212" t="s">
        <v>10</v>
      </c>
      <c r="G113" s="212" t="s">
        <v>10</v>
      </c>
      <c r="H113" s="206"/>
      <c r="I113" s="214"/>
      <c r="J113" s="23">
        <v>33123</v>
      </c>
    </row>
    <row r="114" spans="2:10" ht="15.75" customHeight="1">
      <c r="B114" s="14"/>
      <c r="C114" s="14"/>
      <c r="D114" s="116" t="s">
        <v>128</v>
      </c>
      <c r="E114" s="212"/>
      <c r="F114" s="212"/>
      <c r="G114" s="212"/>
      <c r="H114" s="206"/>
      <c r="I114" s="214"/>
      <c r="J114" s="53">
        <v>0</v>
      </c>
    </row>
    <row r="115" spans="2:10" ht="15.75" customHeight="1">
      <c r="B115" s="14"/>
      <c r="C115" s="14"/>
      <c r="D115" s="116" t="s">
        <v>44</v>
      </c>
      <c r="E115" s="212" t="s">
        <v>10</v>
      </c>
      <c r="F115" s="212" t="s">
        <v>10</v>
      </c>
      <c r="G115" s="212" t="s">
        <v>10</v>
      </c>
      <c r="H115" s="206"/>
      <c r="I115" s="214"/>
      <c r="J115" s="23">
        <v>668347</v>
      </c>
    </row>
    <row r="116" spans="2:10" ht="15.75" customHeight="1">
      <c r="B116" s="14"/>
      <c r="C116" s="14"/>
      <c r="D116" s="116" t="s">
        <v>129</v>
      </c>
      <c r="E116" s="148" t="s">
        <v>10</v>
      </c>
      <c r="F116" s="148" t="s">
        <v>10</v>
      </c>
      <c r="G116" s="148" t="s">
        <v>10</v>
      </c>
      <c r="H116" s="208"/>
      <c r="I116" s="215"/>
      <c r="J116" s="26"/>
    </row>
    <row r="117" spans="2:10" ht="15.75" customHeight="1">
      <c r="B117" s="14"/>
      <c r="C117" s="40"/>
      <c r="D117" s="170"/>
      <c r="E117" s="251" t="s">
        <v>112</v>
      </c>
      <c r="F117" s="252"/>
      <c r="G117" s="252"/>
      <c r="H117" s="252"/>
      <c r="I117" s="253"/>
      <c r="J117" s="165">
        <f>SUM(J112:J116)</f>
        <v>721137</v>
      </c>
    </row>
    <row r="118" spans="2:10" ht="15.75" customHeight="1">
      <c r="B118" s="14"/>
      <c r="C118" s="15"/>
      <c r="D118" s="118" t="s">
        <v>125</v>
      </c>
      <c r="E118" s="201"/>
      <c r="F118" s="216"/>
      <c r="G118" s="216"/>
      <c r="H118" s="216"/>
      <c r="I118" s="216"/>
      <c r="J118" s="136">
        <v>0</v>
      </c>
    </row>
    <row r="119" spans="2:10" ht="15.75" customHeight="1">
      <c r="B119" s="14"/>
      <c r="C119" s="40"/>
      <c r="D119" s="151"/>
      <c r="E119" s="251" t="s">
        <v>126</v>
      </c>
      <c r="F119" s="252"/>
      <c r="G119" s="252"/>
      <c r="H119" s="252"/>
      <c r="I119" s="253"/>
      <c r="J119" s="165">
        <v>0</v>
      </c>
    </row>
    <row r="120" spans="2:10" ht="15.75" customHeight="1">
      <c r="B120" s="255" t="s">
        <v>45</v>
      </c>
      <c r="C120" s="256"/>
      <c r="D120" s="256"/>
      <c r="E120" s="256"/>
      <c r="F120" s="256"/>
      <c r="G120" s="256"/>
      <c r="H120" s="256"/>
      <c r="I120" s="257"/>
      <c r="J120" s="217">
        <f>J102+J105+J110+J117+J119</f>
        <v>55635417</v>
      </c>
    </row>
    <row r="121" spans="2:10" ht="15.75" customHeight="1">
      <c r="B121" s="189"/>
      <c r="C121" s="258" t="s">
        <v>46</v>
      </c>
      <c r="D121" s="258"/>
      <c r="E121" s="97"/>
      <c r="F121" s="97"/>
      <c r="G121" s="97"/>
      <c r="H121" s="97"/>
      <c r="I121" s="97"/>
      <c r="J121" s="218">
        <v>0</v>
      </c>
    </row>
    <row r="122" spans="2:10" ht="15.75" customHeight="1">
      <c r="B122" s="14"/>
      <c r="C122" s="14"/>
      <c r="D122" s="103" t="s">
        <v>47</v>
      </c>
      <c r="E122" s="201" t="s">
        <v>52</v>
      </c>
      <c r="F122" s="105"/>
      <c r="G122" s="105"/>
      <c r="H122" s="179"/>
      <c r="I122" s="179"/>
      <c r="J122" s="108">
        <v>0</v>
      </c>
    </row>
    <row r="123" spans="2:10" ht="15.75" customHeight="1">
      <c r="B123" s="14"/>
      <c r="C123" s="14"/>
      <c r="D123" s="103"/>
      <c r="E123" s="148" t="s">
        <v>53</v>
      </c>
      <c r="F123" s="111"/>
      <c r="G123" s="111"/>
      <c r="H123" s="144"/>
      <c r="I123" s="144"/>
      <c r="J123" s="26">
        <v>0</v>
      </c>
    </row>
    <row r="124" spans="2:10" ht="15.75" customHeight="1">
      <c r="B124" s="14"/>
      <c r="C124" s="40"/>
      <c r="D124" s="151"/>
      <c r="E124" s="251" t="s">
        <v>113</v>
      </c>
      <c r="F124" s="252"/>
      <c r="G124" s="252"/>
      <c r="H124" s="252"/>
      <c r="I124" s="253"/>
      <c r="J124" s="165">
        <f>SUM(J122:J123)</f>
        <v>0</v>
      </c>
    </row>
    <row r="125" spans="2:10" ht="15.75" customHeight="1">
      <c r="B125" s="14"/>
      <c r="C125" s="15"/>
      <c r="D125" s="118" t="s">
        <v>48</v>
      </c>
      <c r="E125" s="201" t="s">
        <v>52</v>
      </c>
      <c r="F125" s="105"/>
      <c r="G125" s="105"/>
      <c r="H125" s="179"/>
      <c r="I125" s="179"/>
      <c r="J125" s="108">
        <v>29818791</v>
      </c>
    </row>
    <row r="126" spans="2:10" ht="15.75" customHeight="1">
      <c r="B126" s="14"/>
      <c r="C126" s="14"/>
      <c r="D126" s="103"/>
      <c r="E126" s="212" t="s">
        <v>53</v>
      </c>
      <c r="F126" s="159"/>
      <c r="G126" s="159"/>
      <c r="H126" s="161"/>
      <c r="I126" s="161"/>
      <c r="J126" s="23">
        <v>7325993</v>
      </c>
    </row>
    <row r="127" spans="2:10" ht="15.75" customHeight="1">
      <c r="B127" s="14"/>
      <c r="C127" s="14"/>
      <c r="D127" s="103"/>
      <c r="E127" s="219" t="s">
        <v>54</v>
      </c>
      <c r="F127" s="167"/>
      <c r="G127" s="167"/>
      <c r="H127" s="168"/>
      <c r="I127" s="168"/>
      <c r="J127" s="169">
        <v>9281958</v>
      </c>
    </row>
    <row r="128" spans="2:10" ht="15.75" customHeight="1">
      <c r="B128" s="14"/>
      <c r="C128" s="40"/>
      <c r="D128" s="151"/>
      <c r="E128" s="251" t="s">
        <v>114</v>
      </c>
      <c r="F128" s="252"/>
      <c r="G128" s="252"/>
      <c r="H128" s="252"/>
      <c r="I128" s="253"/>
      <c r="J128" s="220">
        <f>SUM(J125:J127)</f>
        <v>46426742</v>
      </c>
    </row>
    <row r="129" spans="2:10" ht="15.75" customHeight="1">
      <c r="B129" s="255" t="s">
        <v>49</v>
      </c>
      <c r="C129" s="256"/>
      <c r="D129" s="256"/>
      <c r="E129" s="256"/>
      <c r="F129" s="256"/>
      <c r="G129" s="256"/>
      <c r="H129" s="256"/>
      <c r="I129" s="257"/>
      <c r="J129" s="217">
        <f>J124+J128</f>
        <v>46426742</v>
      </c>
    </row>
    <row r="130" spans="2:10" ht="15.75" customHeight="1">
      <c r="B130" s="255" t="s">
        <v>50</v>
      </c>
      <c r="C130" s="256"/>
      <c r="D130" s="256"/>
      <c r="E130" s="256"/>
      <c r="F130" s="256"/>
      <c r="G130" s="256"/>
      <c r="H130" s="256"/>
      <c r="I130" s="257"/>
      <c r="J130" s="217">
        <f>J120+J129</f>
        <v>102062159</v>
      </c>
    </row>
    <row r="131" spans="2:10" ht="15.75" customHeight="1">
      <c r="B131" s="255" t="s">
        <v>51</v>
      </c>
      <c r="C131" s="256"/>
      <c r="D131" s="256"/>
      <c r="E131" s="256"/>
      <c r="F131" s="256"/>
      <c r="G131" s="256"/>
      <c r="H131" s="256"/>
      <c r="I131" s="257"/>
      <c r="J131" s="217">
        <f>J96-J130</f>
        <v>1208928756</v>
      </c>
    </row>
    <row r="133" spans="1:16" s="2" customFormat="1" ht="17.25">
      <c r="A133" s="1"/>
      <c r="B133" s="1"/>
      <c r="C133" s="1"/>
      <c r="D133" s="262" t="s">
        <v>145</v>
      </c>
      <c r="E133" s="262"/>
      <c r="F133" s="262"/>
      <c r="G133" s="262"/>
      <c r="H133" s="262"/>
      <c r="I133" s="1"/>
      <c r="K133" s="1"/>
      <c r="L133" s="1"/>
      <c r="M133" s="1"/>
      <c r="N133" s="1"/>
      <c r="O133" s="1"/>
      <c r="P133" s="1"/>
    </row>
    <row r="135" spans="1:16" s="2" customFormat="1" ht="17.25">
      <c r="A135" s="1"/>
      <c r="B135" s="1"/>
      <c r="C135" s="1"/>
      <c r="D135" s="1"/>
      <c r="E135" s="1"/>
      <c r="F135" s="1"/>
      <c r="G135" s="221">
        <v>45099</v>
      </c>
      <c r="H135" s="1"/>
      <c r="I135" s="1"/>
      <c r="K135" s="1"/>
      <c r="L135" s="1"/>
      <c r="M135" s="1"/>
      <c r="N135" s="1"/>
      <c r="O135" s="1"/>
      <c r="P135" s="1"/>
    </row>
    <row r="137" spans="1:16" s="2" customFormat="1" ht="17.25">
      <c r="A137" s="1"/>
      <c r="B137" s="1"/>
      <c r="C137" s="1"/>
      <c r="D137" s="1"/>
      <c r="E137" s="1"/>
      <c r="F137" s="1"/>
      <c r="G137" s="263" t="s">
        <v>83</v>
      </c>
      <c r="H137" s="263"/>
      <c r="I137" s="1"/>
      <c r="K137" s="1"/>
      <c r="L137" s="1"/>
      <c r="M137" s="1"/>
      <c r="N137" s="1"/>
      <c r="O137" s="1"/>
      <c r="P137" s="1"/>
    </row>
    <row r="138" spans="1:16" s="2" customFormat="1" ht="17.25">
      <c r="A138" s="1"/>
      <c r="B138" s="1"/>
      <c r="C138" s="1"/>
      <c r="D138" s="1"/>
      <c r="E138" s="1"/>
      <c r="F138" s="1"/>
      <c r="G138" s="263" t="s">
        <v>122</v>
      </c>
      <c r="H138" s="263"/>
      <c r="I138" s="222"/>
      <c r="K138" s="1"/>
      <c r="L138" s="1"/>
      <c r="M138" s="1"/>
      <c r="N138" s="1"/>
      <c r="O138" s="1"/>
      <c r="P138" s="1"/>
    </row>
  </sheetData>
  <sheetProtection password="CC71" sheet="1" objects="1" scenarios="1" selectLockedCells="1" selectUnlockedCells="1"/>
  <mergeCells count="47">
    <mergeCell ref="B131:I131"/>
    <mergeCell ref="D133:H133"/>
    <mergeCell ref="G137:H137"/>
    <mergeCell ref="G138:H138"/>
    <mergeCell ref="E70:G70"/>
    <mergeCell ref="B120:I120"/>
    <mergeCell ref="C121:D121"/>
    <mergeCell ref="E124:I124"/>
    <mergeCell ref="E128:I128"/>
    <mergeCell ref="B129:I129"/>
    <mergeCell ref="B130:I130"/>
    <mergeCell ref="C98:D98"/>
    <mergeCell ref="E102:I102"/>
    <mergeCell ref="E105:I105"/>
    <mergeCell ref="E110:I110"/>
    <mergeCell ref="E117:I117"/>
    <mergeCell ref="E119:I119"/>
    <mergeCell ref="E87:I87"/>
    <mergeCell ref="E92:I92"/>
    <mergeCell ref="B94:I94"/>
    <mergeCell ref="B95:I95"/>
    <mergeCell ref="B96:I96"/>
    <mergeCell ref="B97:D97"/>
    <mergeCell ref="E63:G63"/>
    <mergeCell ref="E66:G66"/>
    <mergeCell ref="E73:G73"/>
    <mergeCell ref="E78:G78"/>
    <mergeCell ref="E81:G81"/>
    <mergeCell ref="E83:G83"/>
    <mergeCell ref="E48:I48"/>
    <mergeCell ref="B49:I49"/>
    <mergeCell ref="C50:D50"/>
    <mergeCell ref="E54:I54"/>
    <mergeCell ref="E57:G57"/>
    <mergeCell ref="B59:I59"/>
    <mergeCell ref="C28:I28"/>
    <mergeCell ref="C33:I33"/>
    <mergeCell ref="E35:I35"/>
    <mergeCell ref="E39:I39"/>
    <mergeCell ref="E41:I41"/>
    <mergeCell ref="E44:I44"/>
    <mergeCell ref="B4:D4"/>
    <mergeCell ref="B5:D5"/>
    <mergeCell ref="C6:D6"/>
    <mergeCell ref="E11:I11"/>
    <mergeCell ref="E23:I23"/>
    <mergeCell ref="E27:I27"/>
  </mergeCells>
  <printOptions/>
  <pageMargins left="0.5905511811023623" right="0.31496062992125984" top="0.9448818897637796" bottom="0.9448818897637796" header="0" footer="0"/>
  <pageSetup horizontalDpi="600" verticalDpi="600" orientation="portrait" paperSize="8" r:id="rId2"/>
  <headerFooter>
    <oddFooter>&amp;C&amp;"ＭＳ Ｐ明朝"&amp;9&amp;P頁</oddFooter>
  </headerFooter>
  <rowBreaks count="2" manualBreakCount="2">
    <brk id="49" max="9" man="1"/>
    <brk id="96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jm-hykousei03 kousei</dc:creator>
  <cp:keywords/>
  <dc:description/>
  <cp:lastModifiedBy>user</cp:lastModifiedBy>
  <cp:lastPrinted>2023-05-15T08:01:25Z</cp:lastPrinted>
  <dcterms:created xsi:type="dcterms:W3CDTF">2017-05-08T06:43:59Z</dcterms:created>
  <dcterms:modified xsi:type="dcterms:W3CDTF">2023-05-15T08:01:30Z</dcterms:modified>
  <cp:category/>
  <cp:version/>
  <cp:contentType/>
  <cp:contentStatus/>
</cp:coreProperties>
</file>